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40" activeTab="1"/>
  </bookViews>
  <sheets>
    <sheet name="КОМБИКОРМ" sheetId="1" r:id="rId1"/>
    <sheet name="МУКА" sheetId="2" r:id="rId2"/>
  </sheets>
  <externalReferences>
    <externalReference r:id="rId5"/>
  </externalReferences>
  <definedNames>
    <definedName name="_xlnm.Print_Area" localSheetId="0">'КОМБИКОРМ'!$A$2:$V$58</definedName>
    <definedName name="_xlnm.Print_Area" localSheetId="1">'МУКА'!$A$3:$R$23</definedName>
  </definedNames>
  <calcPr fullCalcOnLoad="1"/>
</workbook>
</file>

<file path=xl/sharedStrings.xml><?xml version="1.0" encoding="utf-8"?>
<sst xmlns="http://schemas.openxmlformats.org/spreadsheetml/2006/main" count="278" uniqueCount="114">
  <si>
    <t>ОАО «РАМЕНСКИЙ КОМБИНАТ ХЛЕБОПРОДУКТОВ»</t>
  </si>
  <si>
    <r>
      <t xml:space="preserve">Наш адрес: 140152, Моск. обл., Раменский р-н, п/о Малышево, пос. Дружба, тел. (49646) 4-11-76, 4-27-88,                                                           e-mail: Svetlana.Buvsheva@ramkhp.com </t>
    </r>
    <r>
      <rPr>
        <sz val="11"/>
        <rFont val="Times New Roman"/>
        <family val="1"/>
      </rPr>
      <t>или</t>
    </r>
    <r>
      <rPr>
        <b/>
        <sz val="11"/>
        <rFont val="Times New Roman"/>
        <family val="1"/>
      </rPr>
      <t xml:space="preserve"> Julia.Kraeva@ramkhp.com</t>
    </r>
  </si>
  <si>
    <t>Наименование муки</t>
  </si>
  <si>
    <t>Вес мешка, кг</t>
  </si>
  <si>
    <t>Цена за 1 мешок муки, руб.</t>
  </si>
  <si>
    <t>-</t>
  </si>
  <si>
    <t>отруби</t>
  </si>
  <si>
    <t>Отруби пшеничные(мешки)</t>
  </si>
  <si>
    <t>7169-66</t>
  </si>
  <si>
    <t>гранулы</t>
  </si>
  <si>
    <t>Отруби пшеничные ( в мешках)</t>
  </si>
  <si>
    <t>россыпь</t>
  </si>
  <si>
    <t>Мука хлебопекарная высший сорт ГОСТ</t>
  </si>
  <si>
    <t>Мука хлебопекарная второго сорта ГОСТ</t>
  </si>
  <si>
    <t>Мука  высший сорт ГОСТ (кл. 24-27%-спец.)</t>
  </si>
  <si>
    <t>Возможна доставка муки.</t>
  </si>
  <si>
    <t xml:space="preserve"> </t>
  </si>
  <si>
    <t>Мы готовы рассмотреть Ваши предложения и выполнить любой согласованный заказ. Обращаться в отдел продаж                                                        8 (496 46) 4-11-48; 4-21-96, заместитель начальника отдела Гунина Галина Степановна, менеджер Обыдёнкова Светлана.  Надеемся на долгосрочное сотрудничество.</t>
  </si>
  <si>
    <t>Р 52812-2007</t>
  </si>
  <si>
    <t>Смесь кормовая (мешки)</t>
  </si>
  <si>
    <t>для всех видов животных</t>
  </si>
  <si>
    <t>отруби пшеничные кормовые (мешки)</t>
  </si>
  <si>
    <t>отруби пшеничные кормовые</t>
  </si>
  <si>
    <t>комбикорм-концетрат для карповых рыб</t>
  </si>
  <si>
    <t>КОРМОСМЕСЬ</t>
  </si>
  <si>
    <t>для КРС , ПТИЦ, СВИНЕЙ</t>
  </si>
  <si>
    <t>9268-90                        Р 52254-2004</t>
  </si>
  <si>
    <t>К-62 для телят 1-6 месяцев</t>
  </si>
  <si>
    <t>К-60/ВУ ЛЕОНТЬЕВО</t>
  </si>
  <si>
    <t>К-60/ВУ ВОХРИНКА (мешки)</t>
  </si>
  <si>
    <t>Р 52254-2004</t>
  </si>
  <si>
    <t>К-60/ВУ ЯМСКОЙ</t>
  </si>
  <si>
    <t>К-60/ВУ ПЗ ЯМСКОЙ</t>
  </si>
  <si>
    <t>К-60 для новотельных коров</t>
  </si>
  <si>
    <t>К-60 для молочных коров</t>
  </si>
  <si>
    <t>К-60 для коров специальный (мешки)</t>
  </si>
  <si>
    <t>К-65 для откорма КРС (мешки)</t>
  </si>
  <si>
    <t>для КРС - крупный рогатый скот</t>
  </si>
  <si>
    <t>Р 51166-98</t>
  </si>
  <si>
    <t>ПЗК-91 для кроликов (мешки)</t>
  </si>
  <si>
    <t>для кроликов</t>
  </si>
  <si>
    <t>Р 51550-200                  Р 52255 -2004</t>
  </si>
  <si>
    <t>К-58 для откорма свиней специальный(мешки)</t>
  </si>
  <si>
    <t>крупка</t>
  </si>
  <si>
    <t>К-58 для откорма свиней до жирн. конд.(мешки)</t>
  </si>
  <si>
    <t>Р 52255-2004</t>
  </si>
  <si>
    <t>СК-6 для откорма свиней 1 периода</t>
  </si>
  <si>
    <t>СК-2 для подсосных свиноматок (по заказу)</t>
  </si>
  <si>
    <t>для свиней</t>
  </si>
  <si>
    <t>18221-99                       Р 51851 -2001</t>
  </si>
  <si>
    <t>ПК-10 для взрослых индеек (мешки)</t>
  </si>
  <si>
    <t>СК-5 от 61-104 дн. Провими</t>
  </si>
  <si>
    <t>СК-4 от 43-60 дн. (по заказу)</t>
  </si>
  <si>
    <t>Р 50257-92</t>
  </si>
  <si>
    <t>СК-3 от 9-42 дн. (по заказу) мешки</t>
  </si>
  <si>
    <t>ПК-1/2 для кур специальный (мешки)</t>
  </si>
  <si>
    <t>ПК-1/2 для кур несушек 48 нед. и старше (мешки)</t>
  </si>
  <si>
    <t>ПК-1 П для перепелов 7 недель и старше (мешки)</t>
  </si>
  <si>
    <t>для птицы</t>
  </si>
  <si>
    <t>ПК-6 для бройлеров 5 нед.  и старше (мешки)</t>
  </si>
  <si>
    <t>Р 51851-2001</t>
  </si>
  <si>
    <t>ПК-12 от 9-17 недель</t>
  </si>
  <si>
    <t>ПК-11 от 1-60 дней</t>
  </si>
  <si>
    <t>для индюшат</t>
  </si>
  <si>
    <t>ПК-6 для бройлеров 5-ти старше недель</t>
  </si>
  <si>
    <t>ПК-5 для бройлеров 1-4 нед. (мешки)</t>
  </si>
  <si>
    <t>ПК-4 для молод. кур 14-17 нед.(мешки)</t>
  </si>
  <si>
    <t>Р 51851 -2001</t>
  </si>
  <si>
    <t>ПК-3 для молод. кур 8-13 недель</t>
  </si>
  <si>
    <t>для молодняка птицы</t>
  </si>
  <si>
    <t>Соль NaCL,%</t>
  </si>
  <si>
    <t>Натрий Na, %</t>
  </si>
  <si>
    <t>Фосфор Р, %</t>
  </si>
  <si>
    <t>Кальций Са, %</t>
  </si>
  <si>
    <t>Триптофонат, %</t>
  </si>
  <si>
    <t>Метионин+цистин, %</t>
  </si>
  <si>
    <t>Лизин, %</t>
  </si>
  <si>
    <t>Сырая клетчатка, %</t>
  </si>
  <si>
    <t>Сырой жир, %</t>
  </si>
  <si>
    <t>Сырой протеин, %</t>
  </si>
  <si>
    <t>Обменная энергия свиньи, КРС в мДж</t>
  </si>
  <si>
    <t>Обменная энергия птица в ккал/100 г</t>
  </si>
  <si>
    <t>Кормовые ед. в 100 кг</t>
  </si>
  <si>
    <t>Цена одного мешка комбикорма с учетом НДС, руб (до 1 тонны)</t>
  </si>
  <si>
    <t>Цена одного мешка комбикорма с учетом НДС, руб (1 тонна и выше)</t>
  </si>
  <si>
    <t>Цена за 1 тонну с учетом НДС, руб.( до 1 тонны)</t>
  </si>
  <si>
    <t xml:space="preserve">Цена за 1 тонну с учетом НДС, руб. (1 тонна и выше) </t>
  </si>
  <si>
    <t xml:space="preserve">Показатели качества </t>
  </si>
  <si>
    <t>ВИД</t>
  </si>
  <si>
    <t>ГОСТ</t>
  </si>
  <si>
    <t>Наименование комбикорма</t>
  </si>
  <si>
    <t>Предлагаем Вам качественные комбикорма в ассортименте:</t>
  </si>
  <si>
    <t>Наш адрес: 140152, Моск. обл., Раменский р-н, п/о Малышево, пос. Дружба, тел. (49646) 4-11-48, 4-21-96,                                             e-mail: post@ramkhp.com ,     САЙТ WWW.RAMKHP.RU</t>
  </si>
  <si>
    <t>ПРАЙС КОМБИКОРМ</t>
  </si>
  <si>
    <t>ПРАЙС МУКА</t>
  </si>
  <si>
    <t>ПРАЙС-ЛИСТ^ (по состоянию на ДЕКАБРЬ 2014г.)</t>
  </si>
  <si>
    <r>
      <t xml:space="preserve">705 руб.     </t>
    </r>
    <r>
      <rPr>
        <sz val="10"/>
        <rFont val="Times New Roman"/>
        <family val="1"/>
      </rPr>
      <t>(14,10 руб. за 1 кг)</t>
    </r>
  </si>
  <si>
    <r>
      <t xml:space="preserve">Предлагаем Вам качественную </t>
    </r>
    <r>
      <rPr>
        <b/>
        <u val="single"/>
        <sz val="20"/>
        <rFont val="Times New Roman"/>
        <family val="1"/>
      </rPr>
      <t xml:space="preserve">пшеничную муку </t>
    </r>
    <r>
      <rPr>
        <b/>
        <sz val="20"/>
        <rFont val="Times New Roman"/>
        <family val="1"/>
      </rPr>
      <t>в ассортименте:</t>
    </r>
  </si>
  <si>
    <r>
      <t>Цена за 1 тонну с учетом НДС, руб. (</t>
    </r>
    <r>
      <rPr>
        <b/>
        <u val="single"/>
        <sz val="16"/>
        <rFont val="Times New Roman"/>
        <family val="1"/>
      </rPr>
      <t>до 1 тонны</t>
    </r>
    <r>
      <rPr>
        <b/>
        <sz val="16"/>
        <rFont val="Times New Roman"/>
        <family val="1"/>
      </rPr>
      <t>)</t>
    </r>
  </si>
  <si>
    <r>
      <t>Цена за 1 тонну с учетом НДС, руб. (от</t>
    </r>
    <r>
      <rPr>
        <b/>
        <u val="single"/>
        <sz val="16"/>
        <rFont val="Times New Roman"/>
        <family val="1"/>
      </rPr>
      <t xml:space="preserve"> 1  до 3 тонн</t>
    </r>
    <r>
      <rPr>
        <b/>
        <sz val="16"/>
        <rFont val="Times New Roman"/>
        <family val="1"/>
      </rPr>
      <t>)</t>
    </r>
  </si>
  <si>
    <r>
      <t>985 руб.</t>
    </r>
    <r>
      <rPr>
        <b/>
        <sz val="14"/>
        <rFont val="Times New Roman"/>
        <family val="1"/>
      </rPr>
      <t xml:space="preserve">  </t>
    </r>
    <r>
      <rPr>
        <sz val="11"/>
        <rFont val="Times New Roman"/>
        <family val="1"/>
      </rPr>
      <t>(19,70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руб. за 1 кг)</t>
    </r>
  </si>
  <si>
    <t>19 700        руб./т.</t>
  </si>
  <si>
    <t>19 450       руб./т.</t>
  </si>
  <si>
    <r>
      <t>965 руб.</t>
    </r>
    <r>
      <rPr>
        <b/>
        <sz val="14"/>
        <rFont val="Times New Roman"/>
        <family val="1"/>
      </rPr>
      <t xml:space="preserve">  </t>
    </r>
    <r>
      <rPr>
        <sz val="11"/>
        <rFont val="Times New Roman"/>
        <family val="1"/>
      </rPr>
      <t>(19,30</t>
    </r>
    <r>
      <rPr>
        <sz val="10"/>
        <rFont val="Times New Roman"/>
        <family val="1"/>
      </rPr>
      <t xml:space="preserve"> </t>
    </r>
    <r>
      <rPr>
        <sz val="11"/>
        <rFont val="Times New Roman"/>
        <family val="1"/>
      </rPr>
      <t>руб. за 1 кг)</t>
    </r>
  </si>
  <si>
    <t>19 300        руб./т.</t>
  </si>
  <si>
    <t>19 050       руб./т.</t>
  </si>
  <si>
    <t>14 100        руб./т.</t>
  </si>
  <si>
    <t>13 900       руб./т.</t>
  </si>
  <si>
    <r>
      <t xml:space="preserve">По вопросам покупки муки обращаться </t>
    </r>
    <r>
      <rPr>
        <b/>
        <sz val="24"/>
        <rFont val="Times New Roman"/>
        <family val="1"/>
      </rPr>
      <t xml:space="preserve">   по  телефонам:     </t>
    </r>
  </si>
  <si>
    <t xml:space="preserve">     8 (49646) 4-27-88,   4 -11-76,  8-910-002-59-67</t>
  </si>
  <si>
    <t>ПРАЙС-ЛИСТ  с 15 ЯНВАРЯ  2015г.</t>
  </si>
  <si>
    <r>
      <t xml:space="preserve">399 руб. </t>
    </r>
    <r>
      <rPr>
        <sz val="10"/>
        <rFont val="Times New Roman"/>
        <family val="1"/>
      </rPr>
      <t>(19,95 руб. за 1 кг)</t>
    </r>
  </si>
  <si>
    <t>19 950    руб./т.</t>
  </si>
  <si>
    <t>19 700    руб./т.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</si>
</sst>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73">
    <font>
      <sz val="10"/>
      <name val="Arial Cyr"/>
      <family val="2"/>
    </font>
    <font>
      <sz val="10"/>
      <name val="Arial"/>
      <family val="0"/>
    </font>
    <font>
      <sz val="14"/>
      <name val="Times New Roman"/>
      <family val="1"/>
    </font>
    <font>
      <b/>
      <u val="single"/>
      <sz val="16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b/>
      <i/>
      <u val="single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Arial Cyr"/>
      <family val="2"/>
    </font>
    <font>
      <sz val="18"/>
      <name val="Times New Roman"/>
      <family val="1"/>
    </font>
    <font>
      <b/>
      <u val="single"/>
      <sz val="22"/>
      <name val="Times New Roman"/>
      <family val="1"/>
    </font>
    <font>
      <sz val="14"/>
      <color indexed="10"/>
      <name val="Times New Roman"/>
      <family val="1"/>
    </font>
    <font>
      <sz val="14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i/>
      <sz val="10"/>
      <name val="Times New Roman"/>
      <family val="1"/>
    </font>
    <font>
      <b/>
      <u val="single"/>
      <sz val="11"/>
      <name val="Times New Roman"/>
      <family val="1"/>
    </font>
    <font>
      <b/>
      <sz val="20"/>
      <name val="Times New Roman"/>
      <family val="1"/>
    </font>
    <font>
      <b/>
      <u val="single"/>
      <sz val="20"/>
      <name val="Times New Roman"/>
      <family val="1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1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textRotation="90" wrapText="1"/>
    </xf>
    <xf numFmtId="164" fontId="0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10" fillId="0" borderId="13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2" fontId="7" fillId="0" borderId="12" xfId="0" applyNumberFormat="1" applyFont="1" applyBorder="1" applyAlignment="1">
      <alignment horizontal="center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/>
    </xf>
    <xf numFmtId="0" fontId="11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  <xf numFmtId="2" fontId="13" fillId="0" borderId="12" xfId="0" applyNumberFormat="1" applyFont="1" applyBorder="1" applyAlignment="1">
      <alignment horizontal="center" wrapText="1"/>
    </xf>
    <xf numFmtId="0" fontId="13" fillId="0" borderId="16" xfId="0" applyFont="1" applyBorder="1" applyAlignment="1">
      <alignment horizontal="left"/>
    </xf>
    <xf numFmtId="0" fontId="12" fillId="0" borderId="16" xfId="0" applyFont="1" applyBorder="1" applyAlignment="1">
      <alignment horizontal="center" wrapText="1"/>
    </xf>
    <xf numFmtId="2" fontId="13" fillId="0" borderId="16" xfId="0" applyNumberFormat="1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2" fontId="14" fillId="0" borderId="0" xfId="0" applyNumberFormat="1" applyFont="1" applyAlignment="1">
      <alignment horizontal="left" vertical="center" wrapText="1"/>
    </xf>
    <xf numFmtId="0" fontId="0" fillId="0" borderId="0" xfId="0" applyAlignment="1">
      <alignment/>
    </xf>
    <xf numFmtId="0" fontId="17" fillId="0" borderId="0" xfId="0" applyFont="1" applyAlignment="1">
      <alignment horizontal="center"/>
    </xf>
    <xf numFmtId="1" fontId="18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19" fillId="0" borderId="0" xfId="0" applyNumberFormat="1" applyFont="1" applyBorder="1" applyAlignment="1">
      <alignment horizontal="center" wrapText="1"/>
    </xf>
    <xf numFmtId="1" fontId="7" fillId="0" borderId="0" xfId="0" applyNumberFormat="1" applyFont="1" applyAlignment="1">
      <alignment horizontal="center"/>
    </xf>
    <xf numFmtId="0" fontId="20" fillId="0" borderId="0" xfId="0" applyFont="1" applyAlignment="1">
      <alignment/>
    </xf>
    <xf numFmtId="0" fontId="21" fillId="0" borderId="16" xfId="0" applyFont="1" applyBorder="1" applyAlignment="1">
      <alignment horizontal="center"/>
    </xf>
    <xf numFmtId="1" fontId="19" fillId="0" borderId="16" xfId="0" applyNumberFormat="1" applyFont="1" applyBorder="1" applyAlignment="1">
      <alignment horizontal="center" wrapText="1"/>
    </xf>
    <xf numFmtId="1" fontId="13" fillId="0" borderId="16" xfId="0" applyNumberFormat="1" applyFont="1" applyBorder="1" applyAlignment="1">
      <alignment horizontal="center" wrapText="1"/>
    </xf>
    <xf numFmtId="1" fontId="22" fillId="0" borderId="16" xfId="0" applyNumberFormat="1" applyFont="1" applyBorder="1" applyAlignment="1">
      <alignment horizontal="center" wrapText="1"/>
    </xf>
    <xf numFmtId="0" fontId="23" fillId="0" borderId="16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1" fontId="72" fillId="0" borderId="16" xfId="0" applyNumberFormat="1" applyFont="1" applyBorder="1" applyAlignment="1">
      <alignment horizontal="center" wrapText="1"/>
    </xf>
    <xf numFmtId="0" fontId="20" fillId="0" borderId="17" xfId="0" applyFont="1" applyBorder="1" applyAlignment="1">
      <alignment horizontal="center"/>
    </xf>
    <xf numFmtId="0" fontId="24" fillId="0" borderId="18" xfId="0" applyFont="1" applyBorder="1" applyAlignment="1">
      <alignment/>
    </xf>
    <xf numFmtId="2" fontId="20" fillId="0" borderId="16" xfId="0" applyNumberFormat="1" applyFont="1" applyBorder="1" applyAlignment="1">
      <alignment horizontal="center"/>
    </xf>
    <xf numFmtId="1" fontId="20" fillId="0" borderId="16" xfId="0" applyNumberFormat="1" applyFont="1" applyBorder="1" applyAlignment="1">
      <alignment horizontal="center" vertical="center" wrapText="1"/>
    </xf>
    <xf numFmtId="1" fontId="20" fillId="0" borderId="16" xfId="0" applyNumberFormat="1" applyFont="1" applyBorder="1" applyAlignment="1">
      <alignment horizontal="center" wrapText="1"/>
    </xf>
    <xf numFmtId="0" fontId="20" fillId="0" borderId="16" xfId="0" applyFont="1" applyBorder="1" applyAlignment="1">
      <alignment horizontal="left"/>
    </xf>
    <xf numFmtId="2" fontId="20" fillId="0" borderId="16" xfId="0" applyNumberFormat="1" applyFont="1" applyFill="1" applyBorder="1" applyAlignment="1">
      <alignment horizontal="center"/>
    </xf>
    <xf numFmtId="0" fontId="25" fillId="0" borderId="16" xfId="0" applyFont="1" applyBorder="1" applyAlignment="1">
      <alignment horizontal="center"/>
    </xf>
    <xf numFmtId="1" fontId="20" fillId="0" borderId="16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left"/>
    </xf>
    <xf numFmtId="1" fontId="20" fillId="0" borderId="16" xfId="0" applyNumberFormat="1" applyFont="1" applyBorder="1" applyAlignment="1">
      <alignment horizontal="center"/>
    </xf>
    <xf numFmtId="0" fontId="9" fillId="0" borderId="19" xfId="0" applyFont="1" applyBorder="1" applyAlignment="1">
      <alignment horizontal="center" vertical="center" wrapText="1"/>
    </xf>
    <xf numFmtId="2" fontId="13" fillId="0" borderId="16" xfId="0" applyNumberFormat="1" applyFont="1" applyBorder="1" applyAlignment="1">
      <alignment horizontal="center" vertical="center" wrapText="1"/>
    </xf>
    <xf numFmtId="0" fontId="20" fillId="0" borderId="19" xfId="0" applyFont="1" applyBorder="1" applyAlignment="1">
      <alignment horizontal="left" vertical="center"/>
    </xf>
    <xf numFmtId="1" fontId="24" fillId="0" borderId="16" xfId="0" applyNumberFormat="1" applyFont="1" applyBorder="1" applyAlignment="1">
      <alignment/>
    </xf>
    <xf numFmtId="2" fontId="13" fillId="0" borderId="16" xfId="0" applyNumberFormat="1" applyFont="1" applyBorder="1" applyAlignment="1">
      <alignment horizontal="center"/>
    </xf>
    <xf numFmtId="0" fontId="27" fillId="0" borderId="16" xfId="0" applyFont="1" applyBorder="1" applyAlignment="1">
      <alignment horizontal="center" wrapText="1"/>
    </xf>
    <xf numFmtId="0" fontId="27" fillId="0" borderId="16" xfId="0" applyFont="1" applyBorder="1" applyAlignment="1">
      <alignment horizontal="center"/>
    </xf>
    <xf numFmtId="2" fontId="21" fillId="0" borderId="16" xfId="0" applyNumberFormat="1" applyFont="1" applyBorder="1" applyAlignment="1">
      <alignment horizontal="center" wrapText="1"/>
    </xf>
    <xf numFmtId="1" fontId="20" fillId="0" borderId="16" xfId="0" applyNumberFormat="1" applyFont="1" applyBorder="1" applyAlignment="1" applyProtection="1">
      <alignment horizontal="center"/>
      <protection locked="0"/>
    </xf>
    <xf numFmtId="0" fontId="4" fillId="0" borderId="17" xfId="0" applyFont="1" applyBorder="1" applyAlignment="1">
      <alignment horizontal="center" vertical="center"/>
    </xf>
    <xf numFmtId="0" fontId="4" fillId="0" borderId="18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0" fontId="4" fillId="0" borderId="16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1" fontId="20" fillId="0" borderId="16" xfId="0" applyNumberFormat="1" applyFont="1" applyBorder="1" applyAlignment="1" applyProtection="1">
      <alignment horizontal="center" wrapText="1"/>
      <protection locked="0"/>
    </xf>
    <xf numFmtId="0" fontId="17" fillId="0" borderId="0" xfId="0" applyFont="1" applyAlignment="1">
      <alignment/>
    </xf>
    <xf numFmtId="0" fontId="9" fillId="0" borderId="17" xfId="0" applyFont="1" applyBorder="1" applyAlignment="1">
      <alignment/>
    </xf>
    <xf numFmtId="0" fontId="9" fillId="0" borderId="18" xfId="0" applyFont="1" applyBorder="1" applyAlignment="1">
      <alignment/>
    </xf>
    <xf numFmtId="1" fontId="13" fillId="0" borderId="16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 horizontal="center"/>
    </xf>
    <xf numFmtId="1" fontId="9" fillId="0" borderId="16" xfId="0" applyNumberFormat="1" applyFont="1" applyBorder="1" applyAlignment="1">
      <alignment/>
    </xf>
    <xf numFmtId="0" fontId="9" fillId="0" borderId="16" xfId="0" applyFont="1" applyBorder="1" applyAlignment="1">
      <alignment horizontal="center"/>
    </xf>
    <xf numFmtId="0" fontId="13" fillId="0" borderId="16" xfId="0" applyFont="1" applyBorder="1" applyAlignment="1">
      <alignment horizontal="center" vertical="center" textRotation="90" wrapText="1"/>
    </xf>
    <xf numFmtId="0" fontId="9" fillId="0" borderId="18" xfId="0" applyFont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0" fontId="58" fillId="0" borderId="0" xfId="42" applyAlignment="1">
      <alignment horizontal="left"/>
    </xf>
    <xf numFmtId="0" fontId="58" fillId="0" borderId="0" xfId="42" applyAlignment="1">
      <alignment horizontal="center"/>
    </xf>
    <xf numFmtId="0" fontId="58" fillId="0" borderId="0" xfId="42" applyAlignment="1">
      <alignment/>
    </xf>
    <xf numFmtId="0" fontId="6" fillId="0" borderId="20" xfId="0" applyFont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3" fontId="8" fillId="0" borderId="12" xfId="0" applyNumberFormat="1" applyFont="1" applyBorder="1" applyAlignment="1">
      <alignment horizontal="center" vertical="center" wrapText="1"/>
    </xf>
    <xf numFmtId="3" fontId="8" fillId="0" borderId="25" xfId="0" applyNumberFormat="1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2" fontId="7" fillId="0" borderId="28" xfId="0" applyNumberFormat="1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textRotation="90"/>
    </xf>
    <xf numFmtId="0" fontId="13" fillId="0" borderId="16" xfId="0" applyFont="1" applyBorder="1" applyAlignment="1">
      <alignment horizontal="center" vertical="center"/>
    </xf>
    <xf numFmtId="1" fontId="13" fillId="0" borderId="16" xfId="0" applyNumberFormat="1" applyFont="1" applyBorder="1" applyAlignment="1">
      <alignment horizontal="center" vertical="center" textRotation="90" wrapText="1"/>
    </xf>
    <xf numFmtId="0" fontId="13" fillId="0" borderId="19" xfId="0" applyFont="1" applyBorder="1" applyAlignment="1">
      <alignment horizontal="center" vertical="center" textRotation="90" wrapText="1"/>
    </xf>
    <xf numFmtId="0" fontId="13" fillId="0" borderId="12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20" fillId="0" borderId="16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wrapText="1"/>
    </xf>
    <xf numFmtId="0" fontId="16" fillId="0" borderId="0" xfId="0" applyFont="1" applyBorder="1" applyAlignment="1">
      <alignment horizontal="center"/>
    </xf>
    <xf numFmtId="0" fontId="15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 vertical="center"/>
    </xf>
    <xf numFmtId="0" fontId="31" fillId="0" borderId="30" xfId="0" applyFont="1" applyBorder="1" applyAlignment="1">
      <alignment horizontal="center" wrapText="1"/>
    </xf>
    <xf numFmtId="0" fontId="32" fillId="0" borderId="30" xfId="0" applyFont="1" applyBorder="1" applyAlignment="1">
      <alignment horizont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3" fontId="6" fillId="0" borderId="16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56;&#1040;&#1049;&#1057;%20&#1052;&#1059;&#1050;&#1040;%20%20&#1076;&#1083;&#1103;%20&#1089;&#1072;&#1081;&#1090;&#1072;%201901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 01 сент (нов)"/>
      <sheetName val="с 07 окт"/>
      <sheetName val="с 15 янв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5"/>
  <sheetViews>
    <sheetView zoomScalePageLayoutView="0" workbookViewId="0" topLeftCell="A1">
      <selection activeCell="R1" sqref="R1"/>
    </sheetView>
  </sheetViews>
  <sheetFormatPr defaultColWidth="9.00390625" defaultRowHeight="12.75"/>
  <cols>
    <col min="1" max="1" width="49.875" style="1" customWidth="1"/>
    <col min="2" max="2" width="13.75390625" style="1" customWidth="1"/>
    <col min="3" max="3" width="9.875" style="2" customWidth="1"/>
    <col min="4" max="16" width="0" style="2" hidden="1" customWidth="1"/>
    <col min="17" max="17" width="11.625" style="29" customWidth="1"/>
    <col min="18" max="18" width="11.875" style="29" customWidth="1"/>
    <col min="19" max="19" width="9.125" style="28" customWidth="1"/>
    <col min="20" max="20" width="10.625" style="27" customWidth="1"/>
    <col min="21" max="21" width="0" style="1" hidden="1" customWidth="1"/>
    <col min="22" max="22" width="11.00390625" style="1" customWidth="1"/>
    <col min="23" max="16384" width="9.125" style="1" customWidth="1"/>
  </cols>
  <sheetData>
    <row r="1" spans="2:18" ht="18.75">
      <c r="B1" s="79" t="s">
        <v>93</v>
      </c>
      <c r="C1" s="80"/>
      <c r="R1" s="81" t="s">
        <v>94</v>
      </c>
    </row>
    <row r="2" spans="1:22" ht="18.75">
      <c r="A2" s="100" t="s">
        <v>0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77"/>
      <c r="V2" s="77"/>
    </row>
    <row r="3" spans="1:22" ht="26.25" customHeight="1">
      <c r="A3" s="101" t="s">
        <v>92</v>
      </c>
      <c r="B3" s="101"/>
      <c r="C3" s="101"/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77"/>
      <c r="V3" s="77"/>
    </row>
    <row r="4" spans="1:22" ht="18.75">
      <c r="A4" s="102" t="s">
        <v>95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  <c r="T4" s="102"/>
      <c r="U4" s="77"/>
      <c r="V4" s="77"/>
    </row>
    <row r="5" spans="1:22" ht="7.5" customHeight="1">
      <c r="A5" s="78"/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 t="s">
        <v>16</v>
      </c>
      <c r="T5" s="78"/>
      <c r="U5" s="77"/>
      <c r="V5" s="77"/>
    </row>
    <row r="6" spans="1:22" ht="18.75" customHeight="1">
      <c r="A6" s="103" t="s">
        <v>91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77"/>
      <c r="V6" s="77"/>
    </row>
    <row r="7" spans="1:22" s="6" customFormat="1" ht="122.25" customHeight="1">
      <c r="A7" s="104" t="s">
        <v>90</v>
      </c>
      <c r="B7" s="93" t="s">
        <v>89</v>
      </c>
      <c r="C7" s="93" t="s">
        <v>88</v>
      </c>
      <c r="D7" s="94" t="s">
        <v>87</v>
      </c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5" t="s">
        <v>86</v>
      </c>
      <c r="R7" s="95" t="s">
        <v>85</v>
      </c>
      <c r="S7" s="96" t="s">
        <v>3</v>
      </c>
      <c r="T7" s="98" t="s">
        <v>84</v>
      </c>
      <c r="U7" s="76"/>
      <c r="V7" s="98" t="s">
        <v>83</v>
      </c>
    </row>
    <row r="8" spans="1:22" ht="18" customHeight="1">
      <c r="A8" s="104"/>
      <c r="B8" s="93"/>
      <c r="C8" s="93"/>
      <c r="D8" s="75" t="s">
        <v>82</v>
      </c>
      <c r="E8" s="75" t="s">
        <v>81</v>
      </c>
      <c r="F8" s="75" t="s">
        <v>80</v>
      </c>
      <c r="G8" s="75" t="s">
        <v>79</v>
      </c>
      <c r="H8" s="75" t="s">
        <v>78</v>
      </c>
      <c r="I8" s="75" t="s">
        <v>77</v>
      </c>
      <c r="J8" s="75" t="s">
        <v>76</v>
      </c>
      <c r="K8" s="75" t="s">
        <v>75</v>
      </c>
      <c r="L8" s="75" t="s">
        <v>74</v>
      </c>
      <c r="M8" s="75" t="s">
        <v>73</v>
      </c>
      <c r="N8" s="75" t="s">
        <v>72</v>
      </c>
      <c r="O8" s="75" t="s">
        <v>71</v>
      </c>
      <c r="P8" s="75" t="s">
        <v>70</v>
      </c>
      <c r="Q8" s="95"/>
      <c r="R8" s="95"/>
      <c r="S8" s="97"/>
      <c r="T8" s="98"/>
      <c r="U8" s="70"/>
      <c r="V8" s="98"/>
    </row>
    <row r="9" spans="1:22" ht="21" customHeight="1">
      <c r="A9" s="47" t="s">
        <v>69</v>
      </c>
      <c r="B9" s="57"/>
      <c r="C9" s="57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2"/>
      <c r="R9" s="72"/>
      <c r="S9" s="73"/>
      <c r="T9" s="72"/>
      <c r="U9" s="70"/>
      <c r="V9" s="69"/>
    </row>
    <row r="10" spans="1:22" ht="10.5" customHeight="1" hidden="1">
      <c r="A10" s="45" t="s">
        <v>68</v>
      </c>
      <c r="B10" s="24" t="s">
        <v>67</v>
      </c>
      <c r="C10" s="24" t="s">
        <v>43</v>
      </c>
      <c r="D10" s="23">
        <v>110.96</v>
      </c>
      <c r="E10" s="23">
        <v>283</v>
      </c>
      <c r="F10" s="23" t="s">
        <v>5</v>
      </c>
      <c r="G10" s="23">
        <v>16.95</v>
      </c>
      <c r="H10" s="23">
        <v>2.17</v>
      </c>
      <c r="I10" s="23">
        <v>5.17</v>
      </c>
      <c r="J10" s="23">
        <v>0.8</v>
      </c>
      <c r="K10" s="23">
        <v>0.64</v>
      </c>
      <c r="L10" s="23">
        <v>0.21</v>
      </c>
      <c r="M10" s="23">
        <v>1.21</v>
      </c>
      <c r="N10" s="23">
        <v>0.6</v>
      </c>
      <c r="O10" s="23">
        <v>0.12</v>
      </c>
      <c r="P10" s="23">
        <v>0.19</v>
      </c>
      <c r="Q10" s="35"/>
      <c r="R10" s="35"/>
      <c r="S10" s="35">
        <v>40</v>
      </c>
      <c r="T10" s="71" t="e">
        <f>S10*(#REF!+150)/1000</f>
        <v>#REF!</v>
      </c>
      <c r="U10" s="70"/>
      <c r="V10" s="69"/>
    </row>
    <row r="11" spans="1:22" ht="36" customHeight="1">
      <c r="A11" s="45" t="s">
        <v>66</v>
      </c>
      <c r="B11" s="65" t="s">
        <v>49</v>
      </c>
      <c r="C11" s="24" t="s">
        <v>43</v>
      </c>
      <c r="D11" s="23">
        <v>103.79</v>
      </c>
      <c r="E11" s="23">
        <v>260.78</v>
      </c>
      <c r="F11" s="23" t="s">
        <v>5</v>
      </c>
      <c r="G11" s="23">
        <v>14.96</v>
      </c>
      <c r="H11" s="23">
        <v>2.23</v>
      </c>
      <c r="I11" s="23">
        <v>6.69</v>
      </c>
      <c r="J11" s="23">
        <v>0.7</v>
      </c>
      <c r="K11" s="23">
        <v>0.53</v>
      </c>
      <c r="L11" s="23">
        <v>0.19</v>
      </c>
      <c r="M11" s="23">
        <v>1.14</v>
      </c>
      <c r="N11" s="23">
        <v>0.65</v>
      </c>
      <c r="O11" s="23">
        <v>0.17</v>
      </c>
      <c r="P11" s="23">
        <v>0.28</v>
      </c>
      <c r="Q11" s="44">
        <v>15500</v>
      </c>
      <c r="R11" s="44">
        <f aca="true" t="shared" si="0" ref="R11:R17">Q11+300</f>
        <v>15800</v>
      </c>
      <c r="S11" s="44">
        <v>30</v>
      </c>
      <c r="T11" s="42">
        <f aca="true" t="shared" si="1" ref="T11:T17">Q11/1000*S11</f>
        <v>465</v>
      </c>
      <c r="U11" s="41" t="e">
        <f>#REF!*1000/30-20*(#REF!*1000/30)/100</f>
        <v>#REF!</v>
      </c>
      <c r="V11" s="40">
        <f aca="true" t="shared" si="2" ref="V11:V17">(R11/1000)*30</f>
        <v>474</v>
      </c>
    </row>
    <row r="12" spans="1:22" ht="33" customHeight="1">
      <c r="A12" s="45" t="s">
        <v>65</v>
      </c>
      <c r="B12" s="65" t="s">
        <v>49</v>
      </c>
      <c r="C12" s="24" t="s">
        <v>43</v>
      </c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44">
        <v>25200</v>
      </c>
      <c r="R12" s="44">
        <f t="shared" si="0"/>
        <v>25500</v>
      </c>
      <c r="S12" s="44">
        <v>30</v>
      </c>
      <c r="T12" s="42">
        <f t="shared" si="1"/>
        <v>756</v>
      </c>
      <c r="U12" s="41" t="e">
        <f>#REF!*1000/30-20*(#REF!*1000/30)/100</f>
        <v>#REF!</v>
      </c>
      <c r="V12" s="40">
        <f t="shared" si="2"/>
        <v>765</v>
      </c>
    </row>
    <row r="13" spans="1:22" ht="9" customHeight="1" hidden="1">
      <c r="A13" s="45" t="s">
        <v>64</v>
      </c>
      <c r="B13" s="24" t="s">
        <v>60</v>
      </c>
      <c r="C13" s="24" t="s">
        <v>43</v>
      </c>
      <c r="D13" s="23" t="s">
        <v>5</v>
      </c>
      <c r="E13" s="23" t="s">
        <v>5</v>
      </c>
      <c r="F13" s="23" t="s">
        <v>5</v>
      </c>
      <c r="G13" s="23" t="s">
        <v>5</v>
      </c>
      <c r="H13" s="23" t="s">
        <v>5</v>
      </c>
      <c r="I13" s="23" t="s">
        <v>5</v>
      </c>
      <c r="J13" s="23" t="s">
        <v>5</v>
      </c>
      <c r="K13" s="23" t="s">
        <v>5</v>
      </c>
      <c r="L13" s="23" t="s">
        <v>5</v>
      </c>
      <c r="M13" s="23" t="s">
        <v>5</v>
      </c>
      <c r="N13" s="23" t="s">
        <v>5</v>
      </c>
      <c r="O13" s="23" t="s">
        <v>5</v>
      </c>
      <c r="P13" s="23" t="s">
        <v>5</v>
      </c>
      <c r="Q13" s="67"/>
      <c r="R13" s="44">
        <f t="shared" si="0"/>
        <v>300</v>
      </c>
      <c r="S13" s="44">
        <v>30</v>
      </c>
      <c r="T13" s="42">
        <f t="shared" si="1"/>
        <v>0</v>
      </c>
      <c r="U13" s="41"/>
      <c r="V13" s="40">
        <f t="shared" si="2"/>
        <v>9</v>
      </c>
    </row>
    <row r="14" spans="1:22" ht="6.75" customHeight="1" hidden="1">
      <c r="A14" s="47" t="s">
        <v>63</v>
      </c>
      <c r="B14" s="57"/>
      <c r="C14" s="56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9"/>
      <c r="R14" s="44">
        <f t="shared" si="0"/>
        <v>300</v>
      </c>
      <c r="S14" s="44">
        <v>30</v>
      </c>
      <c r="T14" s="42">
        <f t="shared" si="1"/>
        <v>0</v>
      </c>
      <c r="U14" s="41"/>
      <c r="V14" s="40">
        <f t="shared" si="2"/>
        <v>9</v>
      </c>
    </row>
    <row r="15" spans="1:22" s="68" customFormat="1" ht="11.25" customHeight="1" hidden="1">
      <c r="A15" s="45" t="s">
        <v>62</v>
      </c>
      <c r="B15" s="24" t="s">
        <v>60</v>
      </c>
      <c r="C15" s="24" t="s">
        <v>43</v>
      </c>
      <c r="D15" s="23">
        <v>115.37</v>
      </c>
      <c r="E15" s="23">
        <v>282.16</v>
      </c>
      <c r="F15" s="23" t="s">
        <v>5</v>
      </c>
      <c r="G15" s="23">
        <v>27.33</v>
      </c>
      <c r="H15" s="23">
        <v>5.2</v>
      </c>
      <c r="I15" s="23">
        <v>5.05</v>
      </c>
      <c r="J15" s="23">
        <v>1.51</v>
      </c>
      <c r="K15" s="23">
        <v>0.93</v>
      </c>
      <c r="L15" s="23">
        <v>0.34</v>
      </c>
      <c r="M15" s="23">
        <v>1.58</v>
      </c>
      <c r="N15" s="23">
        <v>1.06</v>
      </c>
      <c r="O15" s="23">
        <v>0.11</v>
      </c>
      <c r="P15" s="23">
        <v>0</v>
      </c>
      <c r="Q15" s="67"/>
      <c r="R15" s="44">
        <f t="shared" si="0"/>
        <v>300</v>
      </c>
      <c r="S15" s="44">
        <v>30</v>
      </c>
      <c r="T15" s="42">
        <f t="shared" si="1"/>
        <v>0</v>
      </c>
      <c r="U15" s="41"/>
      <c r="V15" s="40">
        <f t="shared" si="2"/>
        <v>9</v>
      </c>
    </row>
    <row r="16" spans="1:22" ht="15.75" customHeight="1" hidden="1">
      <c r="A16" s="45" t="s">
        <v>61</v>
      </c>
      <c r="B16" s="24" t="s">
        <v>60</v>
      </c>
      <c r="C16" s="24" t="s">
        <v>43</v>
      </c>
      <c r="D16" s="23">
        <v>117.19</v>
      </c>
      <c r="E16" s="23">
        <v>290.86</v>
      </c>
      <c r="F16" s="23" t="s">
        <v>5</v>
      </c>
      <c r="G16" s="23">
        <v>22.07</v>
      </c>
      <c r="H16" s="23">
        <v>5.22</v>
      </c>
      <c r="I16" s="23">
        <v>4.99</v>
      </c>
      <c r="J16" s="23">
        <v>1.2</v>
      </c>
      <c r="K16" s="23">
        <v>0.78</v>
      </c>
      <c r="L16" s="23">
        <v>0.28</v>
      </c>
      <c r="M16" s="23">
        <v>1.71</v>
      </c>
      <c r="N16" s="23">
        <v>0.9</v>
      </c>
      <c r="O16" s="23">
        <v>0.1</v>
      </c>
      <c r="P16" s="23">
        <v>0</v>
      </c>
      <c r="Q16" s="67"/>
      <c r="R16" s="44">
        <f t="shared" si="0"/>
        <v>300</v>
      </c>
      <c r="S16" s="44">
        <v>30</v>
      </c>
      <c r="T16" s="42">
        <f t="shared" si="1"/>
        <v>0</v>
      </c>
      <c r="U16" s="41"/>
      <c r="V16" s="40">
        <f t="shared" si="2"/>
        <v>9</v>
      </c>
    </row>
    <row r="17" spans="1:22" ht="26.25" customHeight="1">
      <c r="A17" s="45" t="s">
        <v>59</v>
      </c>
      <c r="B17" s="65" t="s">
        <v>49</v>
      </c>
      <c r="C17" s="24" t="s">
        <v>9</v>
      </c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67">
        <v>23600</v>
      </c>
      <c r="R17" s="44">
        <f t="shared" si="0"/>
        <v>23900</v>
      </c>
      <c r="S17" s="44">
        <v>30</v>
      </c>
      <c r="T17" s="42">
        <f t="shared" si="1"/>
        <v>708</v>
      </c>
      <c r="U17" s="41"/>
      <c r="V17" s="40">
        <f t="shared" si="2"/>
        <v>717</v>
      </c>
    </row>
    <row r="18" spans="1:22" ht="26.25" customHeight="1">
      <c r="A18" s="45"/>
      <c r="B18" s="65"/>
      <c r="C18" s="65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64"/>
      <c r="R18" s="64"/>
      <c r="S18" s="64"/>
      <c r="T18" s="62"/>
      <c r="U18" s="66"/>
      <c r="V18" s="60"/>
    </row>
    <row r="19" spans="1:22" ht="18" customHeight="1">
      <c r="A19" s="47" t="s">
        <v>58</v>
      </c>
      <c r="B19" s="57"/>
      <c r="C19" s="56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9"/>
      <c r="R19" s="44"/>
      <c r="S19" s="54"/>
      <c r="T19" s="50"/>
      <c r="U19" s="41"/>
      <c r="V19" s="40"/>
    </row>
    <row r="20" spans="1:22" ht="36" customHeight="1">
      <c r="A20" s="45" t="s">
        <v>57</v>
      </c>
      <c r="B20" s="65" t="s">
        <v>49</v>
      </c>
      <c r="C20" s="24" t="s">
        <v>43</v>
      </c>
      <c r="D20" s="23">
        <v>108.91</v>
      </c>
      <c r="E20" s="23">
        <v>275.83</v>
      </c>
      <c r="F20" s="23" t="s">
        <v>5</v>
      </c>
      <c r="G20" s="23">
        <v>17.04</v>
      </c>
      <c r="H20" s="23">
        <v>5.33</v>
      </c>
      <c r="I20" s="23">
        <v>5.76</v>
      </c>
      <c r="J20" s="23">
        <v>0.77</v>
      </c>
      <c r="K20" s="23">
        <v>0.69</v>
      </c>
      <c r="L20" s="23">
        <v>0.21</v>
      </c>
      <c r="M20" s="23">
        <v>3.56</v>
      </c>
      <c r="N20" s="23">
        <v>0.65</v>
      </c>
      <c r="O20" s="23">
        <v>0.17</v>
      </c>
      <c r="P20" s="23">
        <v>0.3</v>
      </c>
      <c r="Q20" s="44">
        <v>20900</v>
      </c>
      <c r="R20" s="44">
        <f aca="true" t="shared" si="3" ref="R20:R53">Q20+300</f>
        <v>21200</v>
      </c>
      <c r="S20" s="44">
        <v>30</v>
      </c>
      <c r="T20" s="42">
        <f>Q20/1000*S20</f>
        <v>627</v>
      </c>
      <c r="U20" s="41" t="e">
        <f>#REF!*1000/30-20*(#REF!*1000/30)/100</f>
        <v>#REF!</v>
      </c>
      <c r="V20" s="40">
        <f aca="true" t="shared" si="4" ref="V20:V53">(R20/1000)*30</f>
        <v>636</v>
      </c>
    </row>
    <row r="21" spans="1:22" ht="36" customHeight="1">
      <c r="A21" s="45" t="s">
        <v>56</v>
      </c>
      <c r="B21" s="65" t="s">
        <v>49</v>
      </c>
      <c r="C21" s="24" t="s">
        <v>43</v>
      </c>
      <c r="D21" s="23">
        <v>101.55</v>
      </c>
      <c r="E21" s="23">
        <v>260.54</v>
      </c>
      <c r="F21" s="23" t="s">
        <v>5</v>
      </c>
      <c r="G21" s="23">
        <v>16.09</v>
      </c>
      <c r="H21" s="23">
        <v>2.43</v>
      </c>
      <c r="I21" s="23">
        <v>5.71</v>
      </c>
      <c r="J21" s="23">
        <v>0.76</v>
      </c>
      <c r="K21" s="23">
        <v>0.63</v>
      </c>
      <c r="L21" s="23">
        <v>0.2</v>
      </c>
      <c r="M21" s="23">
        <v>3.49</v>
      </c>
      <c r="N21" s="23">
        <v>0.61</v>
      </c>
      <c r="O21" s="23">
        <v>0.33</v>
      </c>
      <c r="P21" s="23">
        <v>0.26</v>
      </c>
      <c r="Q21" s="44">
        <v>16200</v>
      </c>
      <c r="R21" s="44">
        <f t="shared" si="3"/>
        <v>16500</v>
      </c>
      <c r="S21" s="44">
        <v>30</v>
      </c>
      <c r="T21" s="42">
        <f>Q21/1000*S21</f>
        <v>486</v>
      </c>
      <c r="U21" s="41" t="e">
        <f>#REF!*1000/30-20*(#REF!*1000/30)/100</f>
        <v>#REF!</v>
      </c>
      <c r="V21" s="40">
        <f t="shared" si="4"/>
        <v>495</v>
      </c>
    </row>
    <row r="22" spans="1:22" ht="33.75" customHeight="1">
      <c r="A22" s="45" t="s">
        <v>55</v>
      </c>
      <c r="B22" s="65" t="s">
        <v>49</v>
      </c>
      <c r="C22" s="24" t="s">
        <v>43</v>
      </c>
      <c r="D22" s="23" t="s">
        <v>5</v>
      </c>
      <c r="E22" s="23" t="s">
        <v>5</v>
      </c>
      <c r="F22" s="23" t="s">
        <v>5</v>
      </c>
      <c r="G22" s="23" t="s">
        <v>5</v>
      </c>
      <c r="H22" s="23" t="s">
        <v>5</v>
      </c>
      <c r="I22" s="23" t="s">
        <v>5</v>
      </c>
      <c r="J22" s="23" t="s">
        <v>5</v>
      </c>
      <c r="K22" s="23" t="s">
        <v>5</v>
      </c>
      <c r="L22" s="23" t="s">
        <v>5</v>
      </c>
      <c r="M22" s="23" t="s">
        <v>5</v>
      </c>
      <c r="N22" s="23" t="s">
        <v>5</v>
      </c>
      <c r="O22" s="23" t="s">
        <v>5</v>
      </c>
      <c r="P22" s="23" t="s">
        <v>5</v>
      </c>
      <c r="Q22" s="44">
        <v>11700</v>
      </c>
      <c r="R22" s="44">
        <f t="shared" si="3"/>
        <v>12000</v>
      </c>
      <c r="S22" s="44">
        <v>30</v>
      </c>
      <c r="T22" s="42">
        <f>Q22/1000*S22</f>
        <v>351</v>
      </c>
      <c r="U22" s="41" t="e">
        <f>#REF!*1000/30-20*(#REF!*1000/30)/100</f>
        <v>#REF!</v>
      </c>
      <c r="V22" s="40">
        <f t="shared" si="4"/>
        <v>360</v>
      </c>
    </row>
    <row r="23" spans="1:22" ht="18" customHeight="1" hidden="1">
      <c r="A23" s="45" t="s">
        <v>54</v>
      </c>
      <c r="B23" s="24" t="s">
        <v>53</v>
      </c>
      <c r="C23" s="24" t="s">
        <v>43</v>
      </c>
      <c r="D23" s="23">
        <v>109.89</v>
      </c>
      <c r="E23" s="23" t="s">
        <v>5</v>
      </c>
      <c r="F23" s="23">
        <v>12.7</v>
      </c>
      <c r="G23" s="23">
        <v>15.83</v>
      </c>
      <c r="H23" s="23">
        <v>2.41</v>
      </c>
      <c r="I23" s="23">
        <v>5.01</v>
      </c>
      <c r="J23" s="23">
        <v>0.73</v>
      </c>
      <c r="K23" s="23">
        <v>0.49</v>
      </c>
      <c r="L23" s="23">
        <v>0.21</v>
      </c>
      <c r="M23" s="23">
        <v>1.02</v>
      </c>
      <c r="N23" s="23">
        <v>0.8</v>
      </c>
      <c r="O23" s="23">
        <v>0.18</v>
      </c>
      <c r="P23" s="23">
        <v>0.33</v>
      </c>
      <c r="Q23" s="67"/>
      <c r="R23" s="44">
        <f t="shared" si="3"/>
        <v>300</v>
      </c>
      <c r="S23" s="44">
        <v>40</v>
      </c>
      <c r="T23" s="50" t="e">
        <f>S23*#REF!/1000</f>
        <v>#REF!</v>
      </c>
      <c r="U23" s="41"/>
      <c r="V23" s="40">
        <f t="shared" si="4"/>
        <v>9</v>
      </c>
    </row>
    <row r="24" spans="1:22" ht="18" customHeight="1" hidden="1">
      <c r="A24" s="45" t="s">
        <v>52</v>
      </c>
      <c r="B24" s="24" t="s">
        <v>45</v>
      </c>
      <c r="C24" s="24" t="s">
        <v>11</v>
      </c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67"/>
      <c r="R24" s="44">
        <f t="shared" si="3"/>
        <v>300</v>
      </c>
      <c r="S24" s="44">
        <v>40</v>
      </c>
      <c r="T24" s="50" t="e">
        <f>S24*#REF!/1000</f>
        <v>#REF!</v>
      </c>
      <c r="U24" s="41"/>
      <c r="V24" s="40">
        <f t="shared" si="4"/>
        <v>9</v>
      </c>
    </row>
    <row r="25" spans="1:22" ht="18" customHeight="1" hidden="1">
      <c r="A25" s="45" t="s">
        <v>51</v>
      </c>
      <c r="B25" s="24" t="s">
        <v>45</v>
      </c>
      <c r="C25" s="24" t="s">
        <v>9</v>
      </c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67"/>
      <c r="R25" s="44">
        <f t="shared" si="3"/>
        <v>300</v>
      </c>
      <c r="S25" s="44">
        <v>40</v>
      </c>
      <c r="T25" s="50" t="e">
        <f>S25*#REF!/1000</f>
        <v>#REF!</v>
      </c>
      <c r="U25" s="41"/>
      <c r="V25" s="40">
        <f t="shared" si="4"/>
        <v>9</v>
      </c>
    </row>
    <row r="26" spans="1:22" ht="34.5" customHeight="1">
      <c r="A26" s="45" t="s">
        <v>50</v>
      </c>
      <c r="B26" s="65" t="s">
        <v>49</v>
      </c>
      <c r="C26" s="65" t="s">
        <v>9</v>
      </c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64">
        <v>13000</v>
      </c>
      <c r="R26" s="64">
        <f t="shared" si="3"/>
        <v>13300</v>
      </c>
      <c r="S26" s="64">
        <v>30</v>
      </c>
      <c r="T26" s="62">
        <f>Q26/1000*30</f>
        <v>390</v>
      </c>
      <c r="U26" s="66"/>
      <c r="V26" s="60">
        <f>R26/1000*30</f>
        <v>399</v>
      </c>
    </row>
    <row r="27" spans="1:22" ht="34.5" customHeight="1">
      <c r="A27" s="53"/>
      <c r="B27" s="65"/>
      <c r="C27" s="51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52"/>
      <c r="Q27" s="64"/>
      <c r="R27" s="64"/>
      <c r="S27" s="63"/>
      <c r="T27" s="62"/>
      <c r="U27" s="61"/>
      <c r="V27" s="60"/>
    </row>
    <row r="28" spans="1:22" ht="18" customHeight="1">
      <c r="A28" s="47" t="s">
        <v>48</v>
      </c>
      <c r="B28" s="57"/>
      <c r="C28" s="56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9"/>
      <c r="R28" s="44"/>
      <c r="S28" s="54"/>
      <c r="T28" s="50"/>
      <c r="U28" s="41"/>
      <c r="V28" s="40"/>
    </row>
    <row r="29" spans="1:22" ht="18" customHeight="1" hidden="1">
      <c r="A29" s="45" t="s">
        <v>47</v>
      </c>
      <c r="B29" s="24" t="s">
        <v>45</v>
      </c>
      <c r="C29" s="24" t="s">
        <v>9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44"/>
      <c r="R29" s="44">
        <f t="shared" si="3"/>
        <v>300</v>
      </c>
      <c r="S29" s="44">
        <v>40</v>
      </c>
      <c r="T29" s="50" t="e">
        <f>S29*(#REF!+350)/1000</f>
        <v>#REF!</v>
      </c>
      <c r="U29" s="41"/>
      <c r="V29" s="40">
        <f t="shared" si="4"/>
        <v>9</v>
      </c>
    </row>
    <row r="30" spans="1:22" ht="18" customHeight="1" hidden="1">
      <c r="A30" s="45" t="s">
        <v>46</v>
      </c>
      <c r="B30" s="24" t="s">
        <v>45</v>
      </c>
      <c r="C30" s="24" t="s">
        <v>9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0</v>
      </c>
      <c r="L30" s="23">
        <v>0</v>
      </c>
      <c r="M30" s="23">
        <v>0</v>
      </c>
      <c r="N30" s="23">
        <v>0</v>
      </c>
      <c r="O30" s="23">
        <v>0</v>
      </c>
      <c r="P30" s="23">
        <v>0</v>
      </c>
      <c r="Q30" s="44"/>
      <c r="R30" s="44">
        <f t="shared" si="3"/>
        <v>300</v>
      </c>
      <c r="S30" s="44">
        <v>40</v>
      </c>
      <c r="T30" s="50" t="e">
        <f>S30*(#REF!+150)/1000</f>
        <v>#REF!</v>
      </c>
      <c r="U30" s="41"/>
      <c r="V30" s="40">
        <f t="shared" si="4"/>
        <v>9</v>
      </c>
    </row>
    <row r="31" spans="1:22" ht="34.5" customHeight="1">
      <c r="A31" s="45" t="s">
        <v>44</v>
      </c>
      <c r="B31" s="24" t="s">
        <v>41</v>
      </c>
      <c r="C31" s="24" t="s">
        <v>43</v>
      </c>
      <c r="D31" s="23">
        <v>99.54</v>
      </c>
      <c r="E31" s="23" t="s">
        <v>5</v>
      </c>
      <c r="F31" s="23">
        <v>11.05</v>
      </c>
      <c r="G31" s="23">
        <v>14.24</v>
      </c>
      <c r="H31" s="23">
        <v>2.91</v>
      </c>
      <c r="I31" s="23">
        <v>7.04</v>
      </c>
      <c r="J31" s="23">
        <v>0.6</v>
      </c>
      <c r="K31" s="23">
        <v>0.46</v>
      </c>
      <c r="L31" s="23">
        <v>0.16</v>
      </c>
      <c r="M31" s="23">
        <v>1</v>
      </c>
      <c r="N31" s="23">
        <v>0.6</v>
      </c>
      <c r="O31" s="23">
        <v>0.23</v>
      </c>
      <c r="P31" s="23">
        <v>0.47</v>
      </c>
      <c r="Q31" s="44">
        <v>11600</v>
      </c>
      <c r="R31" s="44">
        <f t="shared" si="3"/>
        <v>11900</v>
      </c>
      <c r="S31" s="44">
        <v>30</v>
      </c>
      <c r="T31" s="42">
        <f>Q31/1000*S31</f>
        <v>348</v>
      </c>
      <c r="U31" s="41" t="e">
        <f>#REF!*1000/30-20*(#REF!*1000/30)/100</f>
        <v>#REF!</v>
      </c>
      <c r="V31" s="40">
        <f t="shared" si="4"/>
        <v>357</v>
      </c>
    </row>
    <row r="32" spans="1:22" ht="33.75" customHeight="1">
      <c r="A32" s="45" t="s">
        <v>42</v>
      </c>
      <c r="B32" s="24" t="s">
        <v>41</v>
      </c>
      <c r="C32" s="24" t="s">
        <v>9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44">
        <v>10600</v>
      </c>
      <c r="R32" s="44">
        <f t="shared" si="3"/>
        <v>10900</v>
      </c>
      <c r="S32" s="44">
        <v>30</v>
      </c>
      <c r="T32" s="42">
        <f>Q32/1000*S32</f>
        <v>318</v>
      </c>
      <c r="U32" s="41" t="e">
        <f>#REF!*1000/30-20*(#REF!*1000/30)/100</f>
        <v>#REF!</v>
      </c>
      <c r="V32" s="40">
        <f t="shared" si="4"/>
        <v>327</v>
      </c>
    </row>
    <row r="33" spans="1:22" ht="18" customHeight="1">
      <c r="A33" s="47" t="s">
        <v>40</v>
      </c>
      <c r="B33" s="24"/>
      <c r="C33" s="24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44"/>
      <c r="R33" s="44"/>
      <c r="S33" s="44"/>
      <c r="T33" s="42"/>
      <c r="U33" s="41"/>
      <c r="V33" s="40"/>
    </row>
    <row r="34" spans="1:22" ht="20.25" customHeight="1">
      <c r="A34" s="45" t="s">
        <v>39</v>
      </c>
      <c r="B34" s="24" t="s">
        <v>38</v>
      </c>
      <c r="C34" s="24" t="s">
        <v>9</v>
      </c>
      <c r="D34" s="23">
        <v>99.54</v>
      </c>
      <c r="E34" s="23" t="s">
        <v>5</v>
      </c>
      <c r="F34" s="23">
        <v>11.05</v>
      </c>
      <c r="G34" s="23">
        <v>14.24</v>
      </c>
      <c r="H34" s="23">
        <v>2.91</v>
      </c>
      <c r="I34" s="23">
        <v>7.04</v>
      </c>
      <c r="J34" s="23">
        <v>0.6</v>
      </c>
      <c r="K34" s="23">
        <v>0.46</v>
      </c>
      <c r="L34" s="23">
        <v>0.16</v>
      </c>
      <c r="M34" s="23">
        <v>1</v>
      </c>
      <c r="N34" s="23">
        <v>0.6</v>
      </c>
      <c r="O34" s="23">
        <v>0.23</v>
      </c>
      <c r="P34" s="23">
        <v>0.47</v>
      </c>
      <c r="Q34" s="44">
        <v>16700</v>
      </c>
      <c r="R34" s="44">
        <f t="shared" si="3"/>
        <v>17000</v>
      </c>
      <c r="S34" s="44">
        <v>30</v>
      </c>
      <c r="T34" s="42">
        <f>Q34/1000*S34</f>
        <v>501</v>
      </c>
      <c r="U34" s="41" t="e">
        <f>#REF!*1000/30-20*(#REF!*1000/30)/100</f>
        <v>#REF!</v>
      </c>
      <c r="V34" s="40">
        <f t="shared" si="4"/>
        <v>510</v>
      </c>
    </row>
    <row r="35" spans="1:22" ht="18" customHeight="1">
      <c r="A35" s="47" t="s">
        <v>37</v>
      </c>
      <c r="B35" s="57"/>
      <c r="C35" s="56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0"/>
      <c r="R35" s="44"/>
      <c r="S35" s="54"/>
      <c r="T35" s="50"/>
      <c r="U35" s="41"/>
      <c r="V35" s="40"/>
    </row>
    <row r="36" spans="1:22" ht="34.5" customHeight="1">
      <c r="A36" s="53" t="s">
        <v>36</v>
      </c>
      <c r="B36" s="51" t="s">
        <v>26</v>
      </c>
      <c r="C36" s="51" t="s">
        <v>9</v>
      </c>
      <c r="D36" s="52">
        <v>90.43</v>
      </c>
      <c r="E36" s="52" t="s">
        <v>5</v>
      </c>
      <c r="F36" s="52">
        <v>9.63</v>
      </c>
      <c r="G36" s="52">
        <v>16.05</v>
      </c>
      <c r="H36" s="52">
        <v>2.69</v>
      </c>
      <c r="I36" s="52">
        <v>9.81</v>
      </c>
      <c r="J36" s="52">
        <v>0.51</v>
      </c>
      <c r="K36" s="52">
        <v>0.56</v>
      </c>
      <c r="L36" s="52">
        <v>0.19</v>
      </c>
      <c r="M36" s="52">
        <v>1.17</v>
      </c>
      <c r="N36" s="52">
        <v>0.7</v>
      </c>
      <c r="O36" s="52">
        <v>0.6</v>
      </c>
      <c r="P36" s="52">
        <v>1.42</v>
      </c>
      <c r="Q36" s="44">
        <v>11200</v>
      </c>
      <c r="R36" s="44">
        <f t="shared" si="3"/>
        <v>11500</v>
      </c>
      <c r="S36" s="43">
        <v>30</v>
      </c>
      <c r="T36" s="42">
        <f>Q36/1000*S36</f>
        <v>336</v>
      </c>
      <c r="U36" s="41" t="e">
        <f>#REF!*1000/30-20*(#REF!*1000/30)/100</f>
        <v>#REF!</v>
      </c>
      <c r="V36" s="40">
        <f t="shared" si="4"/>
        <v>345</v>
      </c>
    </row>
    <row r="37" spans="1:22" ht="30.75" customHeight="1">
      <c r="A37" s="45" t="s">
        <v>35</v>
      </c>
      <c r="B37" s="51" t="s">
        <v>26</v>
      </c>
      <c r="C37" s="51" t="s">
        <v>9</v>
      </c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44">
        <v>10100</v>
      </c>
      <c r="R37" s="44">
        <f t="shared" si="3"/>
        <v>10400</v>
      </c>
      <c r="S37" s="43">
        <v>30</v>
      </c>
      <c r="T37" s="42">
        <f>Q37/1000*S37</f>
        <v>303</v>
      </c>
      <c r="U37" s="41" t="e">
        <f>#REF!*1000/30-20*(#REF!*1000/30)/100</f>
        <v>#REF!</v>
      </c>
      <c r="V37" s="40">
        <f t="shared" si="4"/>
        <v>312</v>
      </c>
    </row>
    <row r="38" spans="1:22" ht="18" customHeight="1" hidden="1">
      <c r="A38" s="45" t="s">
        <v>34</v>
      </c>
      <c r="B38" s="51" t="s">
        <v>30</v>
      </c>
      <c r="C38" s="24" t="s">
        <v>11</v>
      </c>
      <c r="D38" s="23">
        <v>97.03</v>
      </c>
      <c r="E38" s="23" t="s">
        <v>5</v>
      </c>
      <c r="F38" s="23">
        <v>10.47</v>
      </c>
      <c r="G38" s="23">
        <v>17.55</v>
      </c>
      <c r="H38" s="23">
        <v>3.69</v>
      </c>
      <c r="I38" s="23">
        <v>9.26</v>
      </c>
      <c r="J38" s="23">
        <v>0.61</v>
      </c>
      <c r="K38" s="23">
        <v>0.64</v>
      </c>
      <c r="L38" s="23">
        <v>0.23</v>
      </c>
      <c r="M38" s="23">
        <v>1.2</v>
      </c>
      <c r="N38" s="23">
        <v>0.7</v>
      </c>
      <c r="O38" s="23">
        <v>0.61</v>
      </c>
      <c r="P38" s="23">
        <v>1.42</v>
      </c>
      <c r="Q38" s="44">
        <v>15100</v>
      </c>
      <c r="R38" s="44">
        <f t="shared" si="3"/>
        <v>15400</v>
      </c>
      <c r="S38" s="44">
        <v>30</v>
      </c>
      <c r="T38" s="42" t="e">
        <f>S38*(#REF!+350)/1000</f>
        <v>#REF!</v>
      </c>
      <c r="U38" s="41"/>
      <c r="V38" s="40">
        <f t="shared" si="4"/>
        <v>462</v>
      </c>
    </row>
    <row r="39" spans="1:22" ht="18" customHeight="1" hidden="1">
      <c r="A39" s="45" t="s">
        <v>34</v>
      </c>
      <c r="B39" s="51" t="s">
        <v>30</v>
      </c>
      <c r="C39" s="24" t="s">
        <v>9</v>
      </c>
      <c r="D39" s="23">
        <v>97.03</v>
      </c>
      <c r="E39" s="23" t="s">
        <v>5</v>
      </c>
      <c r="F39" s="23">
        <v>10.47</v>
      </c>
      <c r="G39" s="23">
        <v>17.55</v>
      </c>
      <c r="H39" s="23">
        <v>3.69</v>
      </c>
      <c r="I39" s="23">
        <v>9.26</v>
      </c>
      <c r="J39" s="23">
        <v>0.61</v>
      </c>
      <c r="K39" s="23">
        <v>0.64</v>
      </c>
      <c r="L39" s="23">
        <v>0.23</v>
      </c>
      <c r="M39" s="23">
        <v>1.2</v>
      </c>
      <c r="N39" s="23">
        <v>0.7</v>
      </c>
      <c r="O39" s="23">
        <v>0.61</v>
      </c>
      <c r="P39" s="23">
        <v>1.42</v>
      </c>
      <c r="Q39" s="44">
        <v>15100</v>
      </c>
      <c r="R39" s="44">
        <f t="shared" si="3"/>
        <v>15400</v>
      </c>
      <c r="S39" s="43">
        <v>30</v>
      </c>
      <c r="T39" s="42" t="e">
        <f>S39*(#REF!+350)/1000</f>
        <v>#REF!</v>
      </c>
      <c r="U39" s="41"/>
      <c r="V39" s="40">
        <f t="shared" si="4"/>
        <v>462</v>
      </c>
    </row>
    <row r="40" spans="1:22" ht="18" customHeight="1" hidden="1">
      <c r="A40" s="45" t="s">
        <v>33</v>
      </c>
      <c r="B40" s="51" t="s">
        <v>30</v>
      </c>
      <c r="C40" s="24" t="s">
        <v>9</v>
      </c>
      <c r="D40" s="23">
        <v>100.26</v>
      </c>
      <c r="E40" s="23" t="s">
        <v>5</v>
      </c>
      <c r="F40" s="23">
        <v>10.82</v>
      </c>
      <c r="G40" s="23">
        <v>16.15</v>
      </c>
      <c r="H40" s="23">
        <v>4.21</v>
      </c>
      <c r="I40" s="23">
        <v>8.18</v>
      </c>
      <c r="J40" s="23">
        <v>0.54</v>
      </c>
      <c r="K40" s="23">
        <v>0.55</v>
      </c>
      <c r="L40" s="23">
        <v>0.2</v>
      </c>
      <c r="M40" s="23">
        <v>0.5</v>
      </c>
      <c r="N40" s="23">
        <v>0.7</v>
      </c>
      <c r="O40" s="23">
        <v>0.46</v>
      </c>
      <c r="P40" s="23">
        <v>1.04</v>
      </c>
      <c r="Q40" s="44">
        <v>15100</v>
      </c>
      <c r="R40" s="44">
        <f t="shared" si="3"/>
        <v>15400</v>
      </c>
      <c r="S40" s="44">
        <v>30</v>
      </c>
      <c r="T40" s="46" t="e">
        <f>S40*(#REF!+350)/1000</f>
        <v>#REF!</v>
      </c>
      <c r="U40" s="41"/>
      <c r="V40" s="40">
        <f t="shared" si="4"/>
        <v>462</v>
      </c>
    </row>
    <row r="41" spans="1:22" ht="30.75" customHeight="1">
      <c r="A41" s="45" t="s">
        <v>32</v>
      </c>
      <c r="B41" s="51" t="s">
        <v>26</v>
      </c>
      <c r="C41" s="24" t="s">
        <v>9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44">
        <v>16000</v>
      </c>
      <c r="R41" s="44">
        <f t="shared" si="3"/>
        <v>16300</v>
      </c>
      <c r="S41" s="43"/>
      <c r="T41" s="46"/>
      <c r="U41" s="41"/>
      <c r="V41" s="40"/>
    </row>
    <row r="42" spans="1:22" ht="18" customHeight="1" hidden="1">
      <c r="A42" s="45" t="s">
        <v>31</v>
      </c>
      <c r="B42" s="24" t="s">
        <v>30</v>
      </c>
      <c r="C42" s="24" t="s">
        <v>11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44">
        <v>15100</v>
      </c>
      <c r="R42" s="44">
        <f t="shared" si="3"/>
        <v>15400</v>
      </c>
      <c r="S42" s="44"/>
      <c r="T42" s="46" t="e">
        <f>S42*(#REF!+350)/1000</f>
        <v>#REF!</v>
      </c>
      <c r="U42" s="41"/>
      <c r="V42" s="40">
        <f t="shared" si="4"/>
        <v>462</v>
      </c>
    </row>
    <row r="43" spans="1:22" ht="30" customHeight="1">
      <c r="A43" s="45" t="s">
        <v>29</v>
      </c>
      <c r="B43" s="51" t="s">
        <v>26</v>
      </c>
      <c r="C43" s="24" t="s">
        <v>9</v>
      </c>
      <c r="D43" s="23">
        <v>102</v>
      </c>
      <c r="E43" s="23" t="s">
        <v>5</v>
      </c>
      <c r="F43" s="23">
        <v>10.97</v>
      </c>
      <c r="G43" s="23">
        <v>18.2</v>
      </c>
      <c r="H43" s="23">
        <v>2.09</v>
      </c>
      <c r="I43" s="23">
        <v>6.03</v>
      </c>
      <c r="J43" s="23">
        <v>0.72</v>
      </c>
      <c r="K43" s="23">
        <v>0.6</v>
      </c>
      <c r="L43" s="23">
        <v>0.23</v>
      </c>
      <c r="M43" s="23">
        <v>0.87</v>
      </c>
      <c r="N43" s="23">
        <v>0.83</v>
      </c>
      <c r="O43" s="23">
        <v>0.51</v>
      </c>
      <c r="P43" s="23">
        <v>1.13</v>
      </c>
      <c r="Q43" s="44">
        <v>13100</v>
      </c>
      <c r="R43" s="44">
        <f t="shared" si="3"/>
        <v>13400</v>
      </c>
      <c r="S43" s="44">
        <v>30</v>
      </c>
      <c r="T43" s="42">
        <f>Q43/1000*S43</f>
        <v>393</v>
      </c>
      <c r="U43" s="41" t="e">
        <f>#REF!*1000/30-20*(#REF!*1000/30)/100</f>
        <v>#REF!</v>
      </c>
      <c r="V43" s="40">
        <f>(R43/1000)*30</f>
        <v>402</v>
      </c>
    </row>
    <row r="44" spans="1:22" ht="32.25" customHeight="1">
      <c r="A44" s="45" t="s">
        <v>28</v>
      </c>
      <c r="B44" s="51" t="s">
        <v>26</v>
      </c>
      <c r="C44" s="24" t="s">
        <v>9</v>
      </c>
      <c r="D44" s="23">
        <v>99.05</v>
      </c>
      <c r="E44" s="23" t="s">
        <v>5</v>
      </c>
      <c r="F44" s="23">
        <v>10.95</v>
      </c>
      <c r="G44" s="23">
        <v>16.11</v>
      </c>
      <c r="H44" s="23">
        <v>3.4</v>
      </c>
      <c r="I44" s="23">
        <v>8.45</v>
      </c>
      <c r="J44" s="23">
        <v>0.59</v>
      </c>
      <c r="K44" s="23">
        <v>0.53</v>
      </c>
      <c r="L44" s="23">
        <v>0.2</v>
      </c>
      <c r="M44" s="23">
        <v>0.51</v>
      </c>
      <c r="N44" s="23">
        <v>0.6</v>
      </c>
      <c r="O44" s="23">
        <v>0.43</v>
      </c>
      <c r="P44" s="23">
        <v>0.94</v>
      </c>
      <c r="Q44" s="44">
        <v>13900</v>
      </c>
      <c r="R44" s="44">
        <f t="shared" si="3"/>
        <v>14200</v>
      </c>
      <c r="S44" s="44"/>
      <c r="T44" s="46"/>
      <c r="U44" s="41"/>
      <c r="V44" s="40"/>
    </row>
    <row r="45" spans="1:22" ht="28.5" customHeight="1">
      <c r="A45" s="45" t="s">
        <v>27</v>
      </c>
      <c r="B45" s="51" t="s">
        <v>26</v>
      </c>
      <c r="C45" s="24" t="s">
        <v>9</v>
      </c>
      <c r="D45" s="23">
        <v>105.5</v>
      </c>
      <c r="E45" s="23" t="s">
        <v>5</v>
      </c>
      <c r="F45" s="23">
        <v>10.95</v>
      </c>
      <c r="G45" s="23">
        <v>17.08</v>
      </c>
      <c r="H45" s="23">
        <v>2.28</v>
      </c>
      <c r="I45" s="23">
        <v>4.82</v>
      </c>
      <c r="J45" s="23">
        <v>0.74</v>
      </c>
      <c r="K45" s="23">
        <v>0.54</v>
      </c>
      <c r="L45" s="23">
        <v>0.23</v>
      </c>
      <c r="M45" s="23">
        <v>0.94</v>
      </c>
      <c r="N45" s="23">
        <v>0.6</v>
      </c>
      <c r="O45" s="23">
        <v>0.37</v>
      </c>
      <c r="P45" s="23">
        <v>0.24</v>
      </c>
      <c r="Q45" s="44">
        <v>16800</v>
      </c>
      <c r="R45" s="44">
        <f t="shared" si="3"/>
        <v>17100</v>
      </c>
      <c r="S45" s="44"/>
      <c r="T45" s="46"/>
      <c r="U45" s="41"/>
      <c r="V45" s="40"/>
    </row>
    <row r="46" spans="1:22" ht="14.25" customHeight="1" hidden="1">
      <c r="A46" s="47" t="s">
        <v>25</v>
      </c>
      <c r="B46" s="24"/>
      <c r="C46" s="24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44">
        <v>15100</v>
      </c>
      <c r="R46" s="44">
        <f t="shared" si="3"/>
        <v>15400</v>
      </c>
      <c r="S46" s="44"/>
      <c r="T46" s="50"/>
      <c r="U46" s="41"/>
      <c r="V46" s="40">
        <f t="shared" si="4"/>
        <v>462</v>
      </c>
    </row>
    <row r="47" spans="1:22" ht="17.25" customHeight="1" hidden="1">
      <c r="A47" s="45" t="s">
        <v>24</v>
      </c>
      <c r="B47" s="24" t="s">
        <v>18</v>
      </c>
      <c r="C47" s="24" t="s">
        <v>9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44">
        <v>15100</v>
      </c>
      <c r="R47" s="44">
        <f t="shared" si="3"/>
        <v>15400</v>
      </c>
      <c r="S47" s="43"/>
      <c r="T47" s="48"/>
      <c r="U47" s="41"/>
      <c r="V47" s="40">
        <f t="shared" si="4"/>
        <v>462</v>
      </c>
    </row>
    <row r="48" spans="1:22" ht="17.25" customHeight="1">
      <c r="A48" s="49" t="s">
        <v>23</v>
      </c>
      <c r="B48" s="24"/>
      <c r="C48" s="24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44"/>
      <c r="R48" s="44"/>
      <c r="S48" s="43"/>
      <c r="T48" s="48"/>
      <c r="U48" s="41"/>
      <c r="V48" s="40"/>
    </row>
    <row r="49" spans="1:22" ht="17.25" customHeight="1">
      <c r="A49" s="47" t="s">
        <v>22</v>
      </c>
      <c r="B49" s="24"/>
      <c r="C49" s="24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44"/>
      <c r="R49" s="44"/>
      <c r="S49" s="43"/>
      <c r="T49" s="48"/>
      <c r="U49" s="41"/>
      <c r="V49" s="40"/>
    </row>
    <row r="50" spans="1:22" ht="18.75" customHeight="1">
      <c r="A50" s="45" t="s">
        <v>21</v>
      </c>
      <c r="B50" s="24" t="s">
        <v>8</v>
      </c>
      <c r="C50" s="24" t="s">
        <v>9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44">
        <v>5600</v>
      </c>
      <c r="R50" s="44">
        <f t="shared" si="3"/>
        <v>5900</v>
      </c>
      <c r="S50" s="43">
        <v>30</v>
      </c>
      <c r="T50" s="42">
        <f>Q50/1000*S50</f>
        <v>168</v>
      </c>
      <c r="U50" s="41"/>
      <c r="V50" s="40">
        <f t="shared" si="4"/>
        <v>177</v>
      </c>
    </row>
    <row r="51" spans="1:22" ht="17.25" customHeight="1">
      <c r="A51" s="45"/>
      <c r="B51" s="24"/>
      <c r="C51" s="24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44"/>
      <c r="R51" s="44"/>
      <c r="S51" s="43"/>
      <c r="T51" s="48"/>
      <c r="U51" s="41"/>
      <c r="V51" s="40"/>
    </row>
    <row r="52" spans="1:22" ht="15.75" customHeight="1">
      <c r="A52" s="47" t="s">
        <v>20</v>
      </c>
      <c r="B52" s="24"/>
      <c r="C52" s="24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44"/>
      <c r="R52" s="44"/>
      <c r="S52" s="43"/>
      <c r="T52" s="46"/>
      <c r="U52" s="41"/>
      <c r="V52" s="40"/>
    </row>
    <row r="53" spans="1:22" ht="17.25" customHeight="1">
      <c r="A53" s="45" t="s">
        <v>19</v>
      </c>
      <c r="B53" s="24" t="s">
        <v>18</v>
      </c>
      <c r="C53" s="24" t="s">
        <v>9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44">
        <v>8700</v>
      </c>
      <c r="R53" s="44">
        <f t="shared" si="3"/>
        <v>9000</v>
      </c>
      <c r="S53" s="43">
        <v>30</v>
      </c>
      <c r="T53" s="42">
        <f>Q53/1000*S53</f>
        <v>261</v>
      </c>
      <c r="U53" s="41" t="e">
        <f>#REF!*1000/30-20*(#REF!*1000/30)/100</f>
        <v>#REF!</v>
      </c>
      <c r="V53" s="40">
        <f t="shared" si="4"/>
        <v>270</v>
      </c>
    </row>
    <row r="54" spans="1:20" ht="19.5" customHeight="1" hidden="1">
      <c r="A54" s="21" t="s">
        <v>10</v>
      </c>
      <c r="B54" s="24" t="s">
        <v>8</v>
      </c>
      <c r="C54" s="22" t="s">
        <v>9</v>
      </c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39"/>
      <c r="R54" s="39"/>
      <c r="S54" s="34">
        <v>30</v>
      </c>
      <c r="T54" s="37" t="e">
        <f>S54*#REF!/1000</f>
        <v>#REF!</v>
      </c>
    </row>
    <row r="55" spans="1:20" ht="19.5" customHeight="1" hidden="1">
      <c r="A55" s="38" t="s">
        <v>6</v>
      </c>
      <c r="B55" s="24"/>
      <c r="C55" s="22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35"/>
      <c r="R55" s="35"/>
      <c r="S55" s="34"/>
      <c r="T55" s="37"/>
    </row>
    <row r="56" spans="1:20" ht="21" customHeight="1" hidden="1">
      <c r="A56" s="21" t="s">
        <v>7</v>
      </c>
      <c r="B56" s="22" t="s">
        <v>8</v>
      </c>
      <c r="C56" s="22" t="s">
        <v>9</v>
      </c>
      <c r="D56" s="23" t="s">
        <v>5</v>
      </c>
      <c r="E56" s="23" t="s">
        <v>5</v>
      </c>
      <c r="F56" s="23" t="s">
        <v>5</v>
      </c>
      <c r="G56" s="23" t="s">
        <v>5</v>
      </c>
      <c r="H56" s="23" t="s">
        <v>5</v>
      </c>
      <c r="I56" s="23" t="s">
        <v>5</v>
      </c>
      <c r="J56" s="23" t="s">
        <v>5</v>
      </c>
      <c r="K56" s="23" t="s">
        <v>5</v>
      </c>
      <c r="L56" s="23" t="s">
        <v>5</v>
      </c>
      <c r="M56" s="23" t="s">
        <v>5</v>
      </c>
      <c r="N56" s="23" t="s">
        <v>5</v>
      </c>
      <c r="O56" s="23" t="s">
        <v>5</v>
      </c>
      <c r="P56" s="23" t="s">
        <v>5</v>
      </c>
      <c r="Q56" s="36">
        <v>4200</v>
      </c>
      <c r="R56" s="36"/>
      <c r="S56" s="34">
        <v>40</v>
      </c>
      <c r="T56" s="33">
        <v>188</v>
      </c>
    </row>
    <row r="57" spans="1:20" ht="0" customHeight="1" hidden="1">
      <c r="A57" s="21" t="s">
        <v>10</v>
      </c>
      <c r="B57" s="24" t="s">
        <v>8</v>
      </c>
      <c r="C57" s="24" t="s">
        <v>11</v>
      </c>
      <c r="D57" s="23" t="s">
        <v>5</v>
      </c>
      <c r="E57" s="23" t="s">
        <v>5</v>
      </c>
      <c r="F57" s="23" t="s">
        <v>5</v>
      </c>
      <c r="G57" s="23" t="s">
        <v>5</v>
      </c>
      <c r="H57" s="23" t="s">
        <v>5</v>
      </c>
      <c r="I57" s="23" t="s">
        <v>5</v>
      </c>
      <c r="J57" s="23" t="s">
        <v>5</v>
      </c>
      <c r="K57" s="23" t="s">
        <v>5</v>
      </c>
      <c r="L57" s="23" t="s">
        <v>5</v>
      </c>
      <c r="M57" s="23" t="s">
        <v>5</v>
      </c>
      <c r="N57" s="23" t="s">
        <v>5</v>
      </c>
      <c r="O57" s="23" t="s">
        <v>5</v>
      </c>
      <c r="P57" s="23" t="s">
        <v>5</v>
      </c>
      <c r="Q57" s="35"/>
      <c r="R57" s="35"/>
      <c r="S57" s="34">
        <v>20</v>
      </c>
      <c r="T57" s="33">
        <v>50</v>
      </c>
    </row>
    <row r="58" spans="1:22" ht="47.25" customHeight="1">
      <c r="A58" s="99" t="s">
        <v>17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</row>
    <row r="59" spans="17:18" ht="17.25" customHeight="1" hidden="1">
      <c r="Q59" s="31"/>
      <c r="R59" s="31"/>
    </row>
    <row r="60" spans="17:18" ht="5.25" customHeight="1" hidden="1">
      <c r="Q60" s="31"/>
      <c r="R60" s="31"/>
    </row>
    <row r="61" spans="1:20" ht="15" customHeight="1">
      <c r="A61" s="99" t="s">
        <v>16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</row>
    <row r="62" spans="1:18" ht="15.75" customHeight="1">
      <c r="A62" s="32"/>
      <c r="Q62" s="31"/>
      <c r="R62" s="31"/>
    </row>
    <row r="63" spans="1:18" ht="15.75" customHeight="1">
      <c r="A63" s="32"/>
      <c r="Q63" s="31"/>
      <c r="R63" s="31"/>
    </row>
    <row r="64" spans="1:18" ht="15.75" customHeight="1">
      <c r="A64" s="32"/>
      <c r="Q64" s="31"/>
      <c r="R64" s="31"/>
    </row>
    <row r="65" spans="17:18" ht="18.75" customHeight="1">
      <c r="Q65" s="30"/>
      <c r="R65" s="30"/>
    </row>
  </sheetData>
  <sheetProtection selectLockedCells="1" selectUnlockedCells="1"/>
  <mergeCells count="15">
    <mergeCell ref="V7:V8"/>
    <mergeCell ref="A58:V58"/>
    <mergeCell ref="A61:T61"/>
    <mergeCell ref="A2:T2"/>
    <mergeCell ref="A3:T3"/>
    <mergeCell ref="A4:T4"/>
    <mergeCell ref="A6:T6"/>
    <mergeCell ref="A7:A8"/>
    <mergeCell ref="B7:B8"/>
    <mergeCell ref="C7:C8"/>
    <mergeCell ref="D7:P7"/>
    <mergeCell ref="Q7:Q8"/>
    <mergeCell ref="R7:R8"/>
    <mergeCell ref="S7:S8"/>
    <mergeCell ref="T7:T8"/>
  </mergeCells>
  <hyperlinks>
    <hyperlink ref="B1" location="КОМБИКОРМ!A1" display="ПРАЙС КОМБИКОРМ"/>
    <hyperlink ref="B1:C1" location="КОМБИКОРМ!A1" display="ПРАЙС КОМБИКОРМ"/>
    <hyperlink ref="R1" location="МУКА!A1" display="ПРАЙС МУКА"/>
  </hyperlinks>
  <printOptions horizontalCentered="1"/>
  <pageMargins left="0" right="0.3937007874015748" top="0.1968503937007874" bottom="0.5905511811023623" header="11.535433070866143" footer="0.11811023622047245"/>
  <pageSetup fitToHeight="1" fitToWidth="1" horizontalDpi="300" verticalDpi="3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T27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2.75"/>
  <cols>
    <col min="1" max="1" width="34.00390625" style="1" customWidth="1"/>
    <col min="2" max="2" width="15.00390625" style="1" customWidth="1"/>
    <col min="3" max="3" width="24.25390625" style="2" customWidth="1"/>
    <col min="4" max="16" width="0" style="2" hidden="1" customWidth="1"/>
    <col min="17" max="17" width="26.00390625" style="2" customWidth="1"/>
    <col min="18" max="18" width="25.875" style="2" customWidth="1"/>
    <col min="19" max="19" width="0" style="1" hidden="1" customWidth="1"/>
    <col min="20" max="20" width="11.75390625" style="1" customWidth="1"/>
    <col min="21" max="16384" width="9.125" style="1" customWidth="1"/>
  </cols>
  <sheetData>
    <row r="2" spans="2:20" ht="15" customHeight="1">
      <c r="B2" s="79" t="s">
        <v>93</v>
      </c>
      <c r="C2" s="80"/>
      <c r="Q2" s="29"/>
      <c r="R2" s="81" t="s">
        <v>94</v>
      </c>
      <c r="S2" s="28"/>
      <c r="T2" s="27"/>
    </row>
    <row r="3" spans="1:18" ht="37.5" customHeight="1">
      <c r="A3" s="108" t="s">
        <v>0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</row>
    <row r="4" spans="1:18" ht="33.75" customHeight="1">
      <c r="A4" s="101" t="s">
        <v>1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</row>
    <row r="5" spans="1:18" ht="30" customHeight="1">
      <c r="A5" s="109" t="s">
        <v>110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</row>
    <row r="6" spans="1:18" ht="7.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48.75" customHeight="1" thickBot="1">
      <c r="A7" s="110" t="s">
        <v>97</v>
      </c>
      <c r="B7" s="110"/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</row>
    <row r="8" spans="1:20" s="6" customFormat="1" ht="122.25" customHeight="1" thickBot="1">
      <c r="A8" s="82" t="s">
        <v>2</v>
      </c>
      <c r="B8" s="83" t="s">
        <v>3</v>
      </c>
      <c r="C8" s="84" t="s">
        <v>4</v>
      </c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 t="s">
        <v>98</v>
      </c>
      <c r="R8" s="85" t="s">
        <v>99</v>
      </c>
      <c r="S8" s="4"/>
      <c r="T8" s="5"/>
    </row>
    <row r="9" spans="1:20" ht="81" customHeight="1">
      <c r="A9" s="86" t="s">
        <v>12</v>
      </c>
      <c r="B9" s="7">
        <v>50</v>
      </c>
      <c r="C9" s="8" t="s">
        <v>100</v>
      </c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7" t="s">
        <v>101</v>
      </c>
      <c r="R9" s="88" t="s">
        <v>102</v>
      </c>
      <c r="S9" s="9"/>
      <c r="T9" s="10"/>
    </row>
    <row r="10" spans="1:20" ht="81" customHeight="1">
      <c r="A10" s="113" t="s">
        <v>12</v>
      </c>
      <c r="B10" s="114">
        <v>20</v>
      </c>
      <c r="C10" s="115" t="s">
        <v>111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7" t="s">
        <v>112</v>
      </c>
      <c r="R10" s="117" t="s">
        <v>113</v>
      </c>
      <c r="S10" s="9"/>
      <c r="T10" s="10"/>
    </row>
    <row r="11" spans="1:20" ht="81" customHeight="1">
      <c r="A11" s="86" t="s">
        <v>14</v>
      </c>
      <c r="B11" s="11">
        <v>50</v>
      </c>
      <c r="C11" s="8" t="s">
        <v>103</v>
      </c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7" t="s">
        <v>104</v>
      </c>
      <c r="R11" s="88" t="s">
        <v>105</v>
      </c>
      <c r="S11" s="9"/>
      <c r="T11" s="10"/>
    </row>
    <row r="12" spans="1:20" ht="85.5" customHeight="1" thickBot="1">
      <c r="A12" s="89" t="s">
        <v>13</v>
      </c>
      <c r="B12" s="90">
        <v>50</v>
      </c>
      <c r="C12" s="91" t="s">
        <v>96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87" t="s">
        <v>106</v>
      </c>
      <c r="R12" s="88" t="s">
        <v>107</v>
      </c>
      <c r="S12" s="9" t="e">
        <f>#REF!*1000/30-20*(#REF!*1000/30)/100</f>
        <v>#REF!</v>
      </c>
      <c r="T12" s="10"/>
    </row>
    <row r="13" spans="1:19" ht="10.5" customHeight="1" hidden="1">
      <c r="A13" s="12"/>
      <c r="B13" s="13"/>
      <c r="C13" s="13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  <c r="R13" s="15"/>
      <c r="S13" s="16"/>
    </row>
    <row r="14" spans="1:18" ht="19.5" customHeight="1" hidden="1">
      <c r="A14" s="17" t="s">
        <v>6</v>
      </c>
      <c r="B14" s="18"/>
      <c r="C14" s="19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</row>
    <row r="15" spans="1:18" ht="21" customHeight="1" hidden="1">
      <c r="A15" s="21" t="s">
        <v>7</v>
      </c>
      <c r="B15" s="22" t="s">
        <v>8</v>
      </c>
      <c r="C15" s="22" t="s">
        <v>9</v>
      </c>
      <c r="D15" s="23" t="s">
        <v>5</v>
      </c>
      <c r="E15" s="23" t="s">
        <v>5</v>
      </c>
      <c r="F15" s="23" t="s">
        <v>5</v>
      </c>
      <c r="G15" s="23" t="s">
        <v>5</v>
      </c>
      <c r="H15" s="23" t="s">
        <v>5</v>
      </c>
      <c r="I15" s="23" t="s">
        <v>5</v>
      </c>
      <c r="J15" s="23" t="s">
        <v>5</v>
      </c>
      <c r="K15" s="23" t="s">
        <v>5</v>
      </c>
      <c r="L15" s="23" t="s">
        <v>5</v>
      </c>
      <c r="M15" s="23" t="s">
        <v>5</v>
      </c>
      <c r="N15" s="23" t="s">
        <v>5</v>
      </c>
      <c r="O15" s="23" t="s">
        <v>5</v>
      </c>
      <c r="P15" s="23" t="s">
        <v>5</v>
      </c>
      <c r="Q15" s="23"/>
      <c r="R15" s="23"/>
    </row>
    <row r="16" spans="1:18" ht="8.25" customHeight="1" hidden="1">
      <c r="A16" s="21" t="s">
        <v>10</v>
      </c>
      <c r="B16" s="24" t="s">
        <v>8</v>
      </c>
      <c r="C16" s="24" t="s">
        <v>11</v>
      </c>
      <c r="D16" s="23" t="s">
        <v>5</v>
      </c>
      <c r="E16" s="23" t="s">
        <v>5</v>
      </c>
      <c r="F16" s="23" t="s">
        <v>5</v>
      </c>
      <c r="G16" s="23" t="s">
        <v>5</v>
      </c>
      <c r="H16" s="23" t="s">
        <v>5</v>
      </c>
      <c r="I16" s="23" t="s">
        <v>5</v>
      </c>
      <c r="J16" s="23" t="s">
        <v>5</v>
      </c>
      <c r="K16" s="23" t="s">
        <v>5</v>
      </c>
      <c r="L16" s="23" t="s">
        <v>5</v>
      </c>
      <c r="M16" s="23" t="s">
        <v>5</v>
      </c>
      <c r="N16" s="23" t="s">
        <v>5</v>
      </c>
      <c r="O16" s="23" t="s">
        <v>5</v>
      </c>
      <c r="P16" s="23" t="s">
        <v>5</v>
      </c>
      <c r="Q16" s="23"/>
      <c r="R16" s="23"/>
    </row>
    <row r="17" spans="1:18" ht="39.75" customHeight="1">
      <c r="A17" s="111" t="s">
        <v>108</v>
      </c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111"/>
    </row>
    <row r="18" spans="1:18" ht="34.5" customHeight="1">
      <c r="A18" s="112" t="s">
        <v>109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</row>
    <row r="19" spans="1:18" ht="33.75" customHeight="1">
      <c r="A19" s="105" t="s">
        <v>15</v>
      </c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</row>
    <row r="20" spans="1:18" ht="9" customHeight="1" hidden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</row>
    <row r="21" spans="1:18" ht="15.75" customHeight="1" hidden="1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</row>
    <row r="22" spans="1:18" ht="35.25" customHeight="1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</row>
    <row r="23" spans="1:18" ht="24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</row>
    <row r="24" spans="1:18" ht="15.75" customHeight="1">
      <c r="A24" s="26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</row>
    <row r="25" spans="1:18" ht="28.5" customHeight="1">
      <c r="A25" s="107"/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</row>
    <row r="26" spans="1:18" ht="24" customHeight="1">
      <c r="A26" s="26"/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</row>
    <row r="27" spans="1:18" ht="27.75" customHeight="1">
      <c r="A27" s="107"/>
      <c r="B27" s="107"/>
      <c r="C27" s="107"/>
      <c r="D27" s="107"/>
      <c r="E27" s="107"/>
      <c r="F27" s="107"/>
      <c r="G27" s="107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</row>
  </sheetData>
  <sheetProtection selectLockedCells="1" selectUnlockedCells="1"/>
  <mergeCells count="10">
    <mergeCell ref="A19:R21"/>
    <mergeCell ref="A23:R23"/>
    <mergeCell ref="A25:R25"/>
    <mergeCell ref="A27:R27"/>
    <mergeCell ref="A3:R3"/>
    <mergeCell ref="A4:R4"/>
    <mergeCell ref="A5:R5"/>
    <mergeCell ref="A7:R7"/>
    <mergeCell ref="A17:R17"/>
    <mergeCell ref="A18:R18"/>
  </mergeCells>
  <hyperlinks>
    <hyperlink ref="B2" location="КОМБИКОРМ!A1" display="ПРАЙС КОМБИКОРМ"/>
    <hyperlink ref="B2:C2" location="КОМБИКОРМ!A1" display="ПРАЙС КОМБИКОРМ"/>
    <hyperlink ref="R2" location="МУКА!A1" display="ПРАЙС МУКА"/>
  </hyperlinks>
  <printOptions/>
  <pageMargins left="0.7" right="0.7" top="0.75" bottom="0.75" header="0.5118055555555555" footer="0.5118055555555555"/>
  <pageSetup horizontalDpi="300" verticalDpi="3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Titov, S (Sergey)</dc:creator>
  <cp:keywords/>
  <dc:description/>
  <cp:lastModifiedBy>Titov, S (Sergey)</cp:lastModifiedBy>
  <cp:lastPrinted>2014-09-11T05:40:19Z</cp:lastPrinted>
  <dcterms:created xsi:type="dcterms:W3CDTF">2014-11-06T11:33:49Z</dcterms:created>
  <dcterms:modified xsi:type="dcterms:W3CDTF">2015-01-19T13:39:15Z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