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нонченко\Desktop\В работе\ДОМ\Откорм\"/>
    </mc:Choice>
  </mc:AlternateContent>
  <bookViews>
    <workbookView xWindow="0" yWindow="0" windowWidth="28800" windowHeight="12435"/>
  </bookViews>
  <sheets>
    <sheet name="Таблица расчета" sheetId="1" r:id="rId1"/>
    <sheet name="Перечень КК" sheetId="2" r:id="rId2"/>
    <sheet name="Нормы для БМВК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33" i="1" l="1"/>
  <c r="E21" i="1"/>
  <c r="G21" i="1"/>
  <c r="O25" i="1" l="1"/>
  <c r="G33" i="1" l="1"/>
  <c r="C21" i="1"/>
  <c r="F21" i="1"/>
  <c r="B27" i="1"/>
  <c r="B28" i="1" s="1"/>
  <c r="B29" i="1" s="1"/>
  <c r="B30" i="1" s="1"/>
  <c r="B31" i="1" s="1"/>
</calcChain>
</file>

<file path=xl/sharedStrings.xml><?xml version="1.0" encoding="utf-8"?>
<sst xmlns="http://schemas.openxmlformats.org/spreadsheetml/2006/main" count="104" uniqueCount="79">
  <si>
    <t>Дни жизни</t>
  </si>
  <si>
    <t>1-3</t>
  </si>
  <si>
    <t>4-7</t>
  </si>
  <si>
    <t>2 неделя</t>
  </si>
  <si>
    <t>3 неделя</t>
  </si>
  <si>
    <t>4 неделя</t>
  </si>
  <si>
    <t>5 неделя</t>
  </si>
  <si>
    <t>6 неделя</t>
  </si>
  <si>
    <t>7 неделя</t>
  </si>
  <si>
    <t>8 неделя</t>
  </si>
  <si>
    <t>9 неделя</t>
  </si>
  <si>
    <t>10 неделя</t>
  </si>
  <si>
    <t>11 неделя</t>
  </si>
  <si>
    <t>12 неделя</t>
  </si>
  <si>
    <t>13 неделя</t>
  </si>
  <si>
    <t>14 неделя</t>
  </si>
  <si>
    <t>15 неделя</t>
  </si>
  <si>
    <t>16 неделя</t>
  </si>
  <si>
    <t>17 неделя</t>
  </si>
  <si>
    <t>Масса</t>
  </si>
  <si>
    <t>Расход молока, л/сут</t>
  </si>
  <si>
    <t>ИТОГО за 4 мес</t>
  </si>
  <si>
    <t>Корм престартер кг/сут</t>
  </si>
  <si>
    <t>Корм стартер, кг/сут</t>
  </si>
  <si>
    <t>Сено</t>
  </si>
  <si>
    <t>Силос</t>
  </si>
  <si>
    <t>приучение</t>
  </si>
  <si>
    <t>Престартер</t>
  </si>
  <si>
    <t>Покупной, готовый к применению</t>
  </si>
  <si>
    <t>Стартер</t>
  </si>
  <si>
    <t>42</t>
  </si>
  <si>
    <t>50</t>
  </si>
  <si>
    <t>45</t>
  </si>
  <si>
    <t>40</t>
  </si>
  <si>
    <t>ИТОГО, руб</t>
  </si>
  <si>
    <t>КК 65-1008</t>
  </si>
  <si>
    <t>Комбикорм для откорма КРС</t>
  </si>
  <si>
    <t>КК-62-522</t>
  </si>
  <si>
    <t>Суперпрестартерный комбикорм для КРС</t>
  </si>
  <si>
    <t>КК 62-91</t>
  </si>
  <si>
    <t>Комбикорм для молодняка КРС в возрасте от 4 до 6 месяцев</t>
  </si>
  <si>
    <t>КК 63-1-129</t>
  </si>
  <si>
    <t>Комбикорм для молодняка КРС в возрасте от 6 до 12 месяцев</t>
  </si>
  <si>
    <t>КК 64-1-457</t>
  </si>
  <si>
    <t>Комбикорм для молодняка КРС в возрасте от 12 до 18 месяцев</t>
  </si>
  <si>
    <t>0-4 мес</t>
  </si>
  <si>
    <t>4-6 мес</t>
  </si>
  <si>
    <t>6-12 мес</t>
  </si>
  <si>
    <t>12-18 мес</t>
  </si>
  <si>
    <t>все возраста</t>
  </si>
  <si>
    <t>1-6 мес</t>
  </si>
  <si>
    <t>КОМКОН 62-7-1021</t>
  </si>
  <si>
    <t>Комбикорм-концентрат для телят 25%</t>
  </si>
  <si>
    <t>КОМКОН 65-2-1024</t>
  </si>
  <si>
    <t>6-18 мес</t>
  </si>
  <si>
    <t>Комбикорм-концентрат для молодняка КРС 10%</t>
  </si>
  <si>
    <t>Рекомендуемые условия смешивания</t>
  </si>
  <si>
    <t>Премикс П 62-1</t>
  </si>
  <si>
    <t>+</t>
  </si>
  <si>
    <t>Пшеница фуражная, %</t>
  </si>
  <si>
    <t>Дрожжи кормовые</t>
  </si>
  <si>
    <t>Ячмень, %</t>
  </si>
  <si>
    <t>Подсолнечный шрот, жмых</t>
  </si>
  <si>
    <t>Горох, %</t>
  </si>
  <si>
    <t>Трикальций фосфат</t>
  </si>
  <si>
    <t>Мел кормовой, %</t>
  </si>
  <si>
    <t>Поваренная соль, %</t>
  </si>
  <si>
    <t>Отруби пшеничные, %</t>
  </si>
  <si>
    <t>Концентрат, указанный в </t>
  </si>
  <si>
    <t>верхней строке, %</t>
  </si>
  <si>
    <t>Состав КОМКОН 65-2-1024</t>
  </si>
  <si>
    <t>Премикс П 61-1</t>
  </si>
  <si>
    <t>Соевый шрот</t>
  </si>
  <si>
    <t>Жмых подсолнечный, %</t>
  </si>
  <si>
    <t>ЗЦМ</t>
  </si>
  <si>
    <t>Состав КОМКОН 62-7-1021</t>
  </si>
  <si>
    <t>390 кг</t>
  </si>
  <si>
    <t>ИТОГО: 261 день</t>
  </si>
  <si>
    <t>БМВД (10%)+зерносмесь (пшеница+ячмень 45/45)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</si>
</sst>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424242"/>
      <name val="Calibri"/>
      <family val="2"/>
      <charset val="204"/>
      <scheme val="minor"/>
    </font>
    <font>
      <sz val="11"/>
      <color rgb="FF424242"/>
      <name val="Calibri"/>
      <family val="2"/>
      <charset val="204"/>
      <scheme val="minor"/>
    </font>
    <font>
      <b/>
      <sz val="12"/>
      <color rgb="FF424242"/>
      <name val="Times New Roman"/>
      <family val="1"/>
      <charset val="204"/>
    </font>
    <font>
      <sz val="14"/>
      <color rgb="FF42424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/>
    <xf numFmtId="0" fontId="1" fillId="0" borderId="0" xfId="0" applyFont="1" applyBorder="1"/>
    <xf numFmtId="0" fontId="2" fillId="0" borderId="0" xfId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0" borderId="0" xfId="0" applyNumberFormat="1" applyFont="1"/>
    <xf numFmtId="0" fontId="7" fillId="0" borderId="0" xfId="0" applyFont="1"/>
    <xf numFmtId="0" fontId="0" fillId="0" borderId="0" xfId="0" applyAlignment="1"/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bikorma.ru/products/20/133" TargetMode="External"/><Relationship Id="rId2" Type="http://schemas.openxmlformats.org/officeDocument/2006/relationships/hyperlink" Target="http://www.combikorma.ru/products/20/134" TargetMode="External"/><Relationship Id="rId1" Type="http://schemas.openxmlformats.org/officeDocument/2006/relationships/hyperlink" Target="http://www.combikorma.ru/products/20/129" TargetMode="External"/><Relationship Id="rId5" Type="http://schemas.openxmlformats.org/officeDocument/2006/relationships/hyperlink" Target="http://www.combikorma.ru/products/20/128" TargetMode="External"/><Relationship Id="rId4" Type="http://schemas.openxmlformats.org/officeDocument/2006/relationships/hyperlink" Target="http://www.combikorma.ru/products/20/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pane ySplit="1" topLeftCell="A2" activePane="bottomLeft" state="frozen"/>
      <selection pane="bottomLeft" activeCell="I31" sqref="I31"/>
    </sheetView>
  </sheetViews>
  <sheetFormatPr defaultRowHeight="15" x14ac:dyDescent="0.25"/>
  <cols>
    <col min="1" max="1" width="19.7109375" style="1" customWidth="1"/>
    <col min="3" max="3" width="15.5703125" customWidth="1"/>
    <col min="4" max="4" width="18.140625" customWidth="1"/>
    <col min="5" max="5" width="16.5703125" customWidth="1"/>
    <col min="7" max="7" width="12.28515625" customWidth="1"/>
  </cols>
  <sheetData>
    <row r="1" spans="1:7" s="5" customFormat="1" ht="32.25" customHeight="1" x14ac:dyDescent="0.25">
      <c r="A1" s="13" t="s">
        <v>0</v>
      </c>
      <c r="B1" s="14" t="s">
        <v>19</v>
      </c>
      <c r="C1" s="14" t="s">
        <v>20</v>
      </c>
      <c r="D1" s="14" t="s">
        <v>22</v>
      </c>
      <c r="E1" s="14" t="s">
        <v>23</v>
      </c>
      <c r="F1" s="14" t="s">
        <v>24</v>
      </c>
      <c r="G1" s="14" t="s">
        <v>25</v>
      </c>
    </row>
    <row r="2" spans="1:7" x14ac:dyDescent="0.25">
      <c r="A2" s="6" t="s">
        <v>1</v>
      </c>
      <c r="B2" s="10">
        <v>30</v>
      </c>
      <c r="C2" s="10">
        <v>4.5</v>
      </c>
      <c r="D2" s="10"/>
      <c r="E2" s="10"/>
      <c r="F2" s="10"/>
      <c r="G2" s="10"/>
    </row>
    <row r="3" spans="1:7" x14ac:dyDescent="0.25">
      <c r="A3" s="6" t="s">
        <v>2</v>
      </c>
      <c r="B3" s="10"/>
      <c r="C3" s="10">
        <v>4</v>
      </c>
      <c r="D3" s="10">
        <v>0.05</v>
      </c>
      <c r="E3" s="10"/>
      <c r="F3" s="10"/>
      <c r="G3" s="10"/>
    </row>
    <row r="4" spans="1:7" x14ac:dyDescent="0.25">
      <c r="A4" s="6" t="s">
        <v>3</v>
      </c>
      <c r="B4" s="10">
        <v>33</v>
      </c>
      <c r="C4" s="10">
        <v>4</v>
      </c>
      <c r="D4" s="10">
        <v>0.32500000000000001</v>
      </c>
      <c r="E4" s="10"/>
      <c r="F4" s="10"/>
      <c r="G4" s="10"/>
    </row>
    <row r="5" spans="1:7" x14ac:dyDescent="0.25">
      <c r="A5" s="6" t="s">
        <v>4</v>
      </c>
      <c r="B5" s="10">
        <v>38</v>
      </c>
      <c r="C5" s="10">
        <v>4</v>
      </c>
      <c r="D5" s="10">
        <v>0.42499999999999999</v>
      </c>
      <c r="E5" s="10"/>
      <c r="F5" s="10"/>
      <c r="G5" s="10"/>
    </row>
    <row r="6" spans="1:7" x14ac:dyDescent="0.25">
      <c r="A6" s="6" t="s">
        <v>5</v>
      </c>
      <c r="B6" s="10">
        <v>43</v>
      </c>
      <c r="C6" s="10">
        <v>4</v>
      </c>
      <c r="D6" s="10">
        <v>0.52500000000000002</v>
      </c>
      <c r="E6" s="10"/>
      <c r="F6" s="10"/>
      <c r="G6" s="10"/>
    </row>
    <row r="7" spans="1:7" x14ac:dyDescent="0.25">
      <c r="A7" s="6" t="s">
        <v>6</v>
      </c>
      <c r="B7" s="10">
        <v>48</v>
      </c>
      <c r="C7" s="10">
        <v>4</v>
      </c>
      <c r="D7" s="10">
        <v>0.65</v>
      </c>
      <c r="E7" s="10"/>
      <c r="F7" s="10">
        <v>0.05</v>
      </c>
      <c r="G7" s="10"/>
    </row>
    <row r="8" spans="1:7" x14ac:dyDescent="0.25">
      <c r="A8" s="6" t="s">
        <v>7</v>
      </c>
      <c r="B8" s="10">
        <v>53</v>
      </c>
      <c r="C8" s="10">
        <v>3</v>
      </c>
      <c r="D8" s="10">
        <v>0.86499999999999999</v>
      </c>
      <c r="E8" s="10"/>
      <c r="F8" s="10">
        <v>0.05</v>
      </c>
      <c r="G8" s="10"/>
    </row>
    <row r="9" spans="1:7" x14ac:dyDescent="0.25">
      <c r="A9" s="6" t="s">
        <v>8</v>
      </c>
      <c r="B9" s="10">
        <v>58</v>
      </c>
      <c r="C9" s="10"/>
      <c r="D9" s="10">
        <v>1.4</v>
      </c>
      <c r="E9" s="10"/>
      <c r="F9" s="10">
        <v>0.1</v>
      </c>
      <c r="G9" s="10"/>
    </row>
    <row r="10" spans="1:7" x14ac:dyDescent="0.25">
      <c r="A10" s="6" t="s">
        <v>9</v>
      </c>
      <c r="B10" s="10">
        <v>63</v>
      </c>
      <c r="C10" s="10"/>
      <c r="D10" s="10">
        <v>0.9</v>
      </c>
      <c r="E10" s="10">
        <v>0.9</v>
      </c>
      <c r="F10" s="10">
        <v>0.15</v>
      </c>
      <c r="G10" s="10"/>
    </row>
    <row r="11" spans="1:7" x14ac:dyDescent="0.25">
      <c r="A11" s="6" t="s">
        <v>10</v>
      </c>
      <c r="B11" s="10">
        <v>68</v>
      </c>
      <c r="C11" s="10"/>
      <c r="D11" s="10"/>
      <c r="E11" s="10">
        <v>2</v>
      </c>
      <c r="F11" s="10">
        <v>0.2</v>
      </c>
      <c r="G11" s="10" t="s">
        <v>26</v>
      </c>
    </row>
    <row r="12" spans="1:7" x14ac:dyDescent="0.25">
      <c r="A12" s="6" t="s">
        <v>11</v>
      </c>
      <c r="B12" s="10">
        <v>73</v>
      </c>
      <c r="C12" s="10"/>
      <c r="D12" s="10"/>
      <c r="E12" s="10">
        <v>2.25</v>
      </c>
      <c r="F12" s="10">
        <v>0.2</v>
      </c>
      <c r="G12" s="10" t="s">
        <v>26</v>
      </c>
    </row>
    <row r="13" spans="1:7" x14ac:dyDescent="0.25">
      <c r="A13" s="6" t="s">
        <v>12</v>
      </c>
      <c r="B13" s="10">
        <v>78</v>
      </c>
      <c r="C13" s="10"/>
      <c r="D13" s="10"/>
      <c r="E13" s="10">
        <v>2.5</v>
      </c>
      <c r="F13" s="10">
        <v>0.2</v>
      </c>
      <c r="G13" s="10">
        <v>1</v>
      </c>
    </row>
    <row r="14" spans="1:7" x14ac:dyDescent="0.25">
      <c r="A14" s="6" t="s">
        <v>13</v>
      </c>
      <c r="B14" s="10">
        <v>84</v>
      </c>
      <c r="C14" s="10"/>
      <c r="D14" s="10"/>
      <c r="E14" s="10">
        <v>2.7</v>
      </c>
      <c r="F14" s="10">
        <v>0.3</v>
      </c>
      <c r="G14" s="10">
        <v>2</v>
      </c>
    </row>
    <row r="15" spans="1:7" x14ac:dyDescent="0.25">
      <c r="A15" s="6" t="s">
        <v>14</v>
      </c>
      <c r="B15" s="10">
        <v>89</v>
      </c>
      <c r="C15" s="10"/>
      <c r="D15" s="10"/>
      <c r="E15" s="10">
        <v>2.8</v>
      </c>
      <c r="F15" s="10">
        <v>0.35</v>
      </c>
      <c r="G15" s="10">
        <v>3</v>
      </c>
    </row>
    <row r="16" spans="1:7" x14ac:dyDescent="0.25">
      <c r="A16" s="6" t="s">
        <v>15</v>
      </c>
      <c r="B16" s="10">
        <v>93</v>
      </c>
      <c r="C16" s="10"/>
      <c r="D16" s="10"/>
      <c r="E16" s="10">
        <v>3</v>
      </c>
      <c r="F16" s="10">
        <v>0.35</v>
      </c>
      <c r="G16" s="10">
        <v>4</v>
      </c>
    </row>
    <row r="17" spans="1:15" x14ac:dyDescent="0.25">
      <c r="A17" s="6" t="s">
        <v>16</v>
      </c>
      <c r="B17" s="10">
        <v>99</v>
      </c>
      <c r="C17" s="10"/>
      <c r="D17" s="10"/>
      <c r="E17" s="10">
        <v>3</v>
      </c>
      <c r="F17" s="10">
        <v>0.35</v>
      </c>
      <c r="G17" s="10">
        <v>4</v>
      </c>
    </row>
    <row r="18" spans="1:15" x14ac:dyDescent="0.25">
      <c r="A18" s="6" t="s">
        <v>17</v>
      </c>
      <c r="B18" s="10">
        <v>107</v>
      </c>
      <c r="C18" s="10"/>
      <c r="D18" s="10"/>
      <c r="E18" s="10">
        <v>3</v>
      </c>
      <c r="F18" s="10">
        <v>0.35</v>
      </c>
      <c r="G18" s="10">
        <v>4</v>
      </c>
    </row>
    <row r="19" spans="1:15" x14ac:dyDescent="0.25">
      <c r="A19" s="6" t="s">
        <v>18</v>
      </c>
      <c r="B19" s="10">
        <v>116</v>
      </c>
      <c r="C19" s="10"/>
      <c r="D19" s="10"/>
      <c r="E19" s="10">
        <v>3</v>
      </c>
      <c r="F19" s="10">
        <v>0.35</v>
      </c>
      <c r="G19" s="10">
        <v>4</v>
      </c>
    </row>
    <row r="20" spans="1:15" s="4" customFormat="1" x14ac:dyDescent="0.25">
      <c r="A20" s="11" t="s">
        <v>21</v>
      </c>
      <c r="B20" s="12">
        <v>116</v>
      </c>
      <c r="C20" s="12">
        <v>163</v>
      </c>
      <c r="D20" s="12">
        <v>35</v>
      </c>
      <c r="E20" s="12">
        <v>182</v>
      </c>
      <c r="F20" s="12">
        <v>25</v>
      </c>
      <c r="G20" s="12">
        <v>160</v>
      </c>
    </row>
    <row r="21" spans="1:15" s="4" customFormat="1" x14ac:dyDescent="0.25">
      <c r="A21" s="15" t="s">
        <v>34</v>
      </c>
      <c r="B21" s="16"/>
      <c r="C21" s="16">
        <f>C20*88/10</f>
        <v>1434.4</v>
      </c>
      <c r="D21" s="16">
        <f>D20*58</f>
        <v>2030</v>
      </c>
      <c r="E21" s="16">
        <f>E20*9</f>
        <v>1638</v>
      </c>
      <c r="F21" s="16">
        <f>F20*10</f>
        <v>250</v>
      </c>
      <c r="G21" s="16">
        <f>G20*1</f>
        <v>160</v>
      </c>
    </row>
    <row r="22" spans="1:15" x14ac:dyDescent="0.25">
      <c r="A22" s="2"/>
    </row>
    <row r="23" spans="1:15" x14ac:dyDescent="0.25">
      <c r="A23" s="2" t="s">
        <v>27</v>
      </c>
      <c r="B23" s="27" t="s">
        <v>28</v>
      </c>
      <c r="C23" s="27"/>
      <c r="D23" s="27"/>
      <c r="E23" s="27"/>
      <c r="F23" s="27"/>
      <c r="G23" s="27"/>
    </row>
    <row r="24" spans="1:15" x14ac:dyDescent="0.25">
      <c r="A24" s="2" t="s">
        <v>29</v>
      </c>
      <c r="B24" s="27" t="s">
        <v>78</v>
      </c>
      <c r="C24" s="27"/>
      <c r="D24" s="27"/>
      <c r="E24" s="27"/>
      <c r="F24" s="27"/>
      <c r="G24" s="27"/>
    </row>
    <row r="25" spans="1:15" x14ac:dyDescent="0.25">
      <c r="A25" s="2"/>
      <c r="B25" s="27"/>
      <c r="C25" s="27"/>
      <c r="D25" s="27"/>
      <c r="E25" s="27"/>
      <c r="F25" s="27"/>
      <c r="G25" s="27"/>
      <c r="O25">
        <f>D20+E20+E32</f>
        <v>1022</v>
      </c>
    </row>
    <row r="26" spans="1:15" x14ac:dyDescent="0.25">
      <c r="A26" s="6" t="s">
        <v>33</v>
      </c>
      <c r="B26" s="7">
        <v>152</v>
      </c>
      <c r="C26" s="8"/>
      <c r="D26" s="8"/>
      <c r="E26" s="8">
        <v>2.5</v>
      </c>
      <c r="F26" s="8">
        <v>1</v>
      </c>
      <c r="G26" s="8">
        <v>5</v>
      </c>
      <c r="H26" s="2"/>
      <c r="I26" s="2"/>
      <c r="J26" s="2"/>
    </row>
    <row r="27" spans="1:15" x14ac:dyDescent="0.25">
      <c r="A27" s="6" t="s">
        <v>30</v>
      </c>
      <c r="B27" s="9">
        <f>B26+A27*0.95</f>
        <v>191.9</v>
      </c>
      <c r="C27" s="10"/>
      <c r="D27" s="10"/>
      <c r="E27" s="10">
        <v>3</v>
      </c>
      <c r="F27" s="10">
        <v>1</v>
      </c>
      <c r="G27" s="8">
        <v>6</v>
      </c>
      <c r="H27" s="2"/>
      <c r="I27" s="2"/>
      <c r="J27" s="2"/>
    </row>
    <row r="28" spans="1:15" x14ac:dyDescent="0.25">
      <c r="A28" s="6" t="s">
        <v>31</v>
      </c>
      <c r="B28" s="9">
        <f>B27+A28*1</f>
        <v>241.9</v>
      </c>
      <c r="C28" s="10"/>
      <c r="D28" s="10"/>
      <c r="E28" s="10">
        <v>3</v>
      </c>
      <c r="F28" s="10">
        <v>1.5</v>
      </c>
      <c r="G28" s="10">
        <v>10</v>
      </c>
      <c r="H28" s="2"/>
      <c r="I28" s="2"/>
      <c r="J28" s="2"/>
    </row>
    <row r="29" spans="1:15" x14ac:dyDescent="0.25">
      <c r="A29" s="6" t="s">
        <v>32</v>
      </c>
      <c r="B29" s="9">
        <f>B28+A29*1.1</f>
        <v>291.40000000000003</v>
      </c>
      <c r="C29" s="10"/>
      <c r="D29" s="10"/>
      <c r="E29" s="10">
        <v>3</v>
      </c>
      <c r="F29" s="10">
        <v>2</v>
      </c>
      <c r="G29" s="10">
        <v>14</v>
      </c>
      <c r="H29" s="2"/>
      <c r="I29" s="2"/>
      <c r="J29" s="2"/>
      <c r="L29" s="2"/>
    </row>
    <row r="30" spans="1:15" x14ac:dyDescent="0.25">
      <c r="A30" s="6" t="s">
        <v>30</v>
      </c>
      <c r="B30" s="9">
        <f>B29+A30*1.2</f>
        <v>341.8</v>
      </c>
      <c r="C30" s="10"/>
      <c r="D30" s="10"/>
      <c r="E30" s="10">
        <v>3.5</v>
      </c>
      <c r="F30" s="10">
        <v>2.5</v>
      </c>
      <c r="G30" s="10">
        <v>18</v>
      </c>
      <c r="H30" s="2"/>
      <c r="I30" s="2"/>
      <c r="J30" s="2"/>
    </row>
    <row r="31" spans="1:15" x14ac:dyDescent="0.25">
      <c r="A31" s="6" t="s">
        <v>30</v>
      </c>
      <c r="B31" s="9">
        <f>B30+A31*1.2</f>
        <v>392.2</v>
      </c>
      <c r="C31" s="10"/>
      <c r="D31" s="10"/>
      <c r="E31" s="10">
        <v>3.5</v>
      </c>
      <c r="F31" s="10">
        <v>3</v>
      </c>
      <c r="G31" s="10">
        <v>22</v>
      </c>
      <c r="H31" s="2"/>
      <c r="I31" s="2"/>
      <c r="J31" s="2"/>
    </row>
    <row r="32" spans="1:15" s="4" customFormat="1" x14ac:dyDescent="0.25">
      <c r="A32" s="11" t="s">
        <v>77</v>
      </c>
      <c r="B32" s="12" t="s">
        <v>76</v>
      </c>
      <c r="C32" s="12"/>
      <c r="D32" s="12"/>
      <c r="E32" s="12">
        <v>805</v>
      </c>
      <c r="F32" s="12">
        <v>478</v>
      </c>
      <c r="G32" s="12">
        <v>3262</v>
      </c>
      <c r="H32" s="3"/>
      <c r="I32" s="3"/>
      <c r="J32" s="3"/>
    </row>
    <row r="33" spans="1:7" s="4" customFormat="1" x14ac:dyDescent="0.25">
      <c r="A33" s="15" t="s">
        <v>34</v>
      </c>
      <c r="B33" s="16"/>
      <c r="C33" s="16"/>
      <c r="D33" s="16"/>
      <c r="E33" s="16">
        <f>E32*9</f>
        <v>7245</v>
      </c>
      <c r="F33" s="16">
        <v>500</v>
      </c>
      <c r="G33" s="16">
        <f>G32*1</f>
        <v>3262</v>
      </c>
    </row>
    <row r="34" spans="1:7" x14ac:dyDescent="0.25">
      <c r="A34" s="2"/>
    </row>
    <row r="35" spans="1:7" x14ac:dyDescent="0.25">
      <c r="A35" s="2"/>
      <c r="B35" s="27"/>
      <c r="C35" s="27"/>
      <c r="D35" s="27"/>
      <c r="E35" s="27"/>
      <c r="F35" s="27"/>
      <c r="G35" s="27"/>
    </row>
    <row r="37" spans="1:7" s="26" customFormat="1" x14ac:dyDescent="0.25">
      <c r="A37" s="25"/>
    </row>
  </sheetData>
  <mergeCells count="4">
    <mergeCell ref="B23:G23"/>
    <mergeCell ref="B24:G24"/>
    <mergeCell ref="B25:G25"/>
    <mergeCell ref="B35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B2" sqref="B2:B11"/>
    </sheetView>
  </sheetViews>
  <sheetFormatPr defaultRowHeight="15" x14ac:dyDescent="0.25"/>
  <cols>
    <col min="2" max="2" width="22.5703125" customWidth="1"/>
    <col min="3" max="3" width="64.42578125" customWidth="1"/>
    <col min="4" max="4" width="16.42578125" customWidth="1"/>
  </cols>
  <sheetData>
    <row r="2" spans="2:4" x14ac:dyDescent="0.25">
      <c r="B2" s="17" t="s">
        <v>37</v>
      </c>
      <c r="C2" s="18" t="s">
        <v>38</v>
      </c>
      <c r="D2" t="s">
        <v>45</v>
      </c>
    </row>
    <row r="3" spans="2:4" x14ac:dyDescent="0.25">
      <c r="B3" s="17" t="s">
        <v>39</v>
      </c>
      <c r="C3" s="19" t="s">
        <v>40</v>
      </c>
      <c r="D3" t="s">
        <v>46</v>
      </c>
    </row>
    <row r="4" spans="2:4" x14ac:dyDescent="0.25">
      <c r="B4" s="17" t="s">
        <v>41</v>
      </c>
      <c r="C4" s="19" t="s">
        <v>42</v>
      </c>
      <c r="D4" t="s">
        <v>47</v>
      </c>
    </row>
    <row r="5" spans="2:4" x14ac:dyDescent="0.25">
      <c r="B5" s="17" t="s">
        <v>43</v>
      </c>
      <c r="C5" s="19" t="s">
        <v>44</v>
      </c>
      <c r="D5" t="s">
        <v>48</v>
      </c>
    </row>
    <row r="6" spans="2:4" x14ac:dyDescent="0.25">
      <c r="B6" s="17" t="s">
        <v>35</v>
      </c>
      <c r="C6" s="19" t="s">
        <v>36</v>
      </c>
      <c r="D6" t="s">
        <v>49</v>
      </c>
    </row>
    <row r="10" spans="2:4" x14ac:dyDescent="0.25">
      <c r="B10" t="s">
        <v>51</v>
      </c>
      <c r="C10" s="20" t="s">
        <v>52</v>
      </c>
      <c r="D10" t="s">
        <v>50</v>
      </c>
    </row>
    <row r="11" spans="2:4" x14ac:dyDescent="0.25">
      <c r="B11" s="20" t="s">
        <v>53</v>
      </c>
      <c r="C11" s="20" t="s">
        <v>55</v>
      </c>
      <c r="D11" s="18" t="s">
        <v>54</v>
      </c>
    </row>
  </sheetData>
  <hyperlinks>
    <hyperlink ref="B6" r:id="rId1" display="http://www.combikorma.ru/products/20/129"/>
    <hyperlink ref="B2" r:id="rId2" display="http://www.combikorma.ru/products/20/134"/>
    <hyperlink ref="B3" r:id="rId3" display="http://www.combikorma.ru/products/20/133"/>
    <hyperlink ref="B4" r:id="rId4" display="http://www.combikorma.ru/products/20/131"/>
    <hyperlink ref="B5" r:id="rId5" display="http://www.combikorma.ru/products/20/12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33" sqref="C33"/>
    </sheetView>
  </sheetViews>
  <sheetFormatPr defaultRowHeight="15" x14ac:dyDescent="0.25"/>
  <cols>
    <col min="1" max="4" width="24.85546875" customWidth="1"/>
  </cols>
  <sheetData>
    <row r="1" spans="1:4" ht="15.75" customHeight="1" thickBot="1" x14ac:dyDescent="0.3">
      <c r="A1" s="36" t="s">
        <v>70</v>
      </c>
      <c r="B1" s="37"/>
      <c r="C1" s="36" t="s">
        <v>56</v>
      </c>
      <c r="D1" s="37"/>
    </row>
    <row r="2" spans="1:4" ht="15.75" customHeight="1" thickBot="1" x14ac:dyDescent="0.3">
      <c r="A2" s="21" t="s">
        <v>57</v>
      </c>
      <c r="B2" s="22" t="s">
        <v>58</v>
      </c>
      <c r="C2" s="21" t="s">
        <v>59</v>
      </c>
      <c r="D2" s="22">
        <v>30</v>
      </c>
    </row>
    <row r="3" spans="1:4" ht="15.75" customHeight="1" thickBot="1" x14ac:dyDescent="0.3">
      <c r="A3" s="21" t="s">
        <v>60</v>
      </c>
      <c r="B3" s="22" t="s">
        <v>58</v>
      </c>
      <c r="C3" s="21" t="s">
        <v>61</v>
      </c>
      <c r="D3" s="22">
        <v>17.05</v>
      </c>
    </row>
    <row r="4" spans="1:4" ht="15.75" customHeight="1" thickBot="1" x14ac:dyDescent="0.3">
      <c r="A4" s="21" t="s">
        <v>62</v>
      </c>
      <c r="B4" s="22" t="s">
        <v>58</v>
      </c>
      <c r="C4" s="21" t="s">
        <v>63</v>
      </c>
      <c r="D4" s="22">
        <v>10</v>
      </c>
    </row>
    <row r="5" spans="1:4" ht="15.75" customHeight="1" thickBot="1" x14ac:dyDescent="0.3">
      <c r="A5" s="21" t="s">
        <v>64</v>
      </c>
      <c r="B5" s="22" t="s">
        <v>58</v>
      </c>
      <c r="C5" s="21" t="s">
        <v>65</v>
      </c>
      <c r="D5" s="22">
        <v>2</v>
      </c>
    </row>
    <row r="6" spans="1:4" ht="15.75" customHeight="1" thickBot="1" x14ac:dyDescent="0.3">
      <c r="A6" s="28"/>
      <c r="B6" s="29"/>
      <c r="C6" s="21" t="s">
        <v>66</v>
      </c>
      <c r="D6" s="22">
        <v>0.95</v>
      </c>
    </row>
    <row r="7" spans="1:4" ht="15.75" customHeight="1" thickBot="1" x14ac:dyDescent="0.3">
      <c r="A7" s="30"/>
      <c r="B7" s="31"/>
      <c r="C7" s="21" t="s">
        <v>67</v>
      </c>
      <c r="D7" s="22">
        <v>30</v>
      </c>
    </row>
    <row r="8" spans="1:4" ht="15.75" customHeight="1" x14ac:dyDescent="0.25">
      <c r="A8" s="30"/>
      <c r="B8" s="31"/>
      <c r="C8" s="23" t="s">
        <v>68</v>
      </c>
      <c r="D8" s="34">
        <v>10</v>
      </c>
    </row>
    <row r="9" spans="1:4" ht="15.75" customHeight="1" thickBot="1" x14ac:dyDescent="0.3">
      <c r="A9" s="32"/>
      <c r="B9" s="33"/>
      <c r="C9" s="24" t="s">
        <v>69</v>
      </c>
      <c r="D9" s="35"/>
    </row>
    <row r="11" spans="1:4" ht="15.75" thickBot="1" x14ac:dyDescent="0.3"/>
    <row r="12" spans="1:4" ht="16.5" customHeight="1" thickBot="1" x14ac:dyDescent="0.3">
      <c r="A12" s="36" t="s">
        <v>75</v>
      </c>
      <c r="B12" s="37"/>
      <c r="C12" s="36" t="s">
        <v>56</v>
      </c>
      <c r="D12" s="37"/>
    </row>
    <row r="13" spans="1:4" ht="16.5" customHeight="1" thickBot="1" x14ac:dyDescent="0.3">
      <c r="A13" s="21" t="s">
        <v>71</v>
      </c>
      <c r="B13" s="22" t="s">
        <v>58</v>
      </c>
      <c r="C13" s="21" t="s">
        <v>59</v>
      </c>
      <c r="D13" s="22">
        <v>30</v>
      </c>
    </row>
    <row r="14" spans="1:4" ht="16.5" customHeight="1" thickBot="1" x14ac:dyDescent="0.3">
      <c r="A14" s="21" t="s">
        <v>60</v>
      </c>
      <c r="B14" s="22" t="s">
        <v>58</v>
      </c>
      <c r="C14" s="21" t="s">
        <v>61</v>
      </c>
      <c r="D14" s="22">
        <v>24.41</v>
      </c>
    </row>
    <row r="15" spans="1:4" ht="16.5" customHeight="1" thickBot="1" x14ac:dyDescent="0.3">
      <c r="A15" s="21" t="s">
        <v>62</v>
      </c>
      <c r="B15" s="22" t="s">
        <v>58</v>
      </c>
      <c r="C15" s="21" t="s">
        <v>63</v>
      </c>
      <c r="D15" s="22">
        <v>5</v>
      </c>
    </row>
    <row r="16" spans="1:4" ht="16.5" customHeight="1" thickBot="1" x14ac:dyDescent="0.3">
      <c r="A16" s="21" t="s">
        <v>72</v>
      </c>
      <c r="B16" s="22" t="s">
        <v>58</v>
      </c>
      <c r="C16" s="21" t="s">
        <v>73</v>
      </c>
      <c r="D16" s="22">
        <v>5</v>
      </c>
    </row>
    <row r="17" spans="1:4" ht="16.5" customHeight="1" thickBot="1" x14ac:dyDescent="0.3">
      <c r="A17" s="21" t="s">
        <v>64</v>
      </c>
      <c r="B17" s="22" t="s">
        <v>58</v>
      </c>
      <c r="C17" s="21" t="s">
        <v>65</v>
      </c>
      <c r="D17" s="22">
        <v>0.32</v>
      </c>
    </row>
    <row r="18" spans="1:4" ht="16.5" customHeight="1" thickBot="1" x14ac:dyDescent="0.3">
      <c r="A18" s="21" t="s">
        <v>74</v>
      </c>
      <c r="B18" s="22" t="s">
        <v>58</v>
      </c>
      <c r="C18" s="21" t="s">
        <v>66</v>
      </c>
      <c r="D18" s="22">
        <v>0.27</v>
      </c>
    </row>
    <row r="19" spans="1:4" ht="16.5" customHeight="1" thickBot="1" x14ac:dyDescent="0.3">
      <c r="A19" s="28"/>
      <c r="B19" s="29"/>
      <c r="C19" s="21" t="s">
        <v>67</v>
      </c>
      <c r="D19" s="22">
        <v>10</v>
      </c>
    </row>
    <row r="20" spans="1:4" ht="16.5" customHeight="1" x14ac:dyDescent="0.25">
      <c r="A20" s="30"/>
      <c r="B20" s="31"/>
      <c r="C20" s="23" t="s">
        <v>68</v>
      </c>
      <c r="D20" s="34">
        <v>25</v>
      </c>
    </row>
    <row r="21" spans="1:4" ht="16.5" customHeight="1" thickBot="1" x14ac:dyDescent="0.3">
      <c r="A21" s="32"/>
      <c r="B21" s="33"/>
      <c r="C21" s="24" t="s">
        <v>69</v>
      </c>
      <c r="D21" s="35"/>
    </row>
  </sheetData>
  <mergeCells count="8">
    <mergeCell ref="A19:B21"/>
    <mergeCell ref="D20:D21"/>
    <mergeCell ref="A1:B1"/>
    <mergeCell ref="C1:D1"/>
    <mergeCell ref="A6:B9"/>
    <mergeCell ref="D8:D9"/>
    <mergeCell ref="A12:B12"/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расчета</vt:lpstr>
      <vt:lpstr>Перечень КК</vt:lpstr>
      <vt:lpstr>Нормы для БМВК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Кононченко Владимир</dc:creator>
  <cp:lastModifiedBy>Кононченко Владимир</cp:lastModifiedBy>
  <dcterms:created xsi:type="dcterms:W3CDTF">2017-11-20T07:31:55Z</dcterms:created>
  <dcterms:modified xsi:type="dcterms:W3CDTF">2017-11-24T13:43:04Z</dcterms:modified>
</cp:coreProperties>
</file>