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36" i="1" l="1"/>
  <c r="S36" i="1"/>
  <c r="T36" i="1"/>
  <c r="U36" i="1"/>
  <c r="V36" i="1"/>
  <c r="W36" i="1"/>
  <c r="X36" i="1"/>
  <c r="Y36" i="1"/>
  <c r="R37" i="1"/>
  <c r="S37" i="1"/>
  <c r="T37" i="1"/>
  <c r="U37" i="1"/>
  <c r="V37" i="1"/>
  <c r="W37" i="1"/>
  <c r="X37" i="1"/>
  <c r="Y37" i="1"/>
  <c r="Q37" i="1"/>
  <c r="Q36" i="1"/>
  <c r="R27" i="1" l="1"/>
  <c r="S27" i="1"/>
  <c r="T27" i="1"/>
  <c r="U27" i="1"/>
  <c r="V27" i="1"/>
  <c r="W27" i="1"/>
  <c r="X27" i="1"/>
  <c r="Y27" i="1"/>
  <c r="Q27" i="1"/>
  <c r="R31" i="1"/>
  <c r="S31" i="1"/>
  <c r="T31" i="1"/>
  <c r="U31" i="1"/>
  <c r="V31" i="1"/>
  <c r="W31" i="1"/>
  <c r="X31" i="1"/>
  <c r="Y31" i="1"/>
  <c r="R32" i="1"/>
  <c r="S32" i="1"/>
  <c r="T32" i="1"/>
  <c r="U32" i="1"/>
  <c r="V32" i="1"/>
  <c r="W32" i="1"/>
  <c r="X32" i="1"/>
  <c r="Y32" i="1"/>
  <c r="Q32" i="1"/>
  <c r="Q31" i="1"/>
  <c r="R26" i="1"/>
  <c r="S26" i="1"/>
  <c r="T26" i="1"/>
  <c r="U26" i="1"/>
  <c r="V26" i="1"/>
  <c r="W26" i="1"/>
  <c r="X26" i="1"/>
  <c r="Y26" i="1"/>
  <c r="R28" i="1"/>
  <c r="S28" i="1"/>
  <c r="T28" i="1"/>
  <c r="U28" i="1"/>
  <c r="V28" i="1"/>
  <c r="W28" i="1"/>
  <c r="X28" i="1"/>
  <c r="Y28" i="1"/>
  <c r="Q28" i="1"/>
  <c r="Q26" i="1"/>
  <c r="R18" i="1"/>
  <c r="S18" i="1"/>
  <c r="T18" i="1"/>
  <c r="U18" i="1"/>
  <c r="V18" i="1"/>
  <c r="W18" i="1"/>
  <c r="X18" i="1"/>
  <c r="Y18" i="1"/>
  <c r="R19" i="1"/>
  <c r="S19" i="1"/>
  <c r="T19" i="1"/>
  <c r="U19" i="1"/>
  <c r="V19" i="1"/>
  <c r="W19" i="1"/>
  <c r="X19" i="1"/>
  <c r="Y19" i="1"/>
  <c r="Q19" i="1"/>
  <c r="Q18" i="1"/>
  <c r="R14" i="1"/>
  <c r="S14" i="1"/>
  <c r="T14" i="1"/>
  <c r="U14" i="1"/>
  <c r="V14" i="1"/>
  <c r="W14" i="1"/>
  <c r="X14" i="1"/>
  <c r="Y14" i="1"/>
  <c r="Q14" i="1"/>
  <c r="V15" i="1"/>
  <c r="W15" i="1"/>
  <c r="X15" i="1"/>
  <c r="R15" i="1"/>
  <c r="S15" i="1"/>
  <c r="T15" i="1"/>
  <c r="U15" i="1"/>
  <c r="Y15" i="1"/>
  <c r="Q15" i="1"/>
</calcChain>
</file>

<file path=xl/sharedStrings.xml><?xml version="1.0" encoding="utf-8"?>
<sst xmlns="http://schemas.openxmlformats.org/spreadsheetml/2006/main" count="188" uniqueCount="110">
  <si>
    <t>день инку-бации</t>
  </si>
  <si>
    <t>условия инкубации</t>
  </si>
  <si>
    <t>вес яйца</t>
  </si>
  <si>
    <r>
      <t xml:space="preserve">температура, </t>
    </r>
    <r>
      <rPr>
        <sz val="9"/>
        <color theme="1"/>
        <rFont val="Calibri"/>
        <family val="2"/>
        <charset val="204"/>
      </rPr>
      <t>⁰С</t>
    </r>
  </si>
  <si>
    <t>влажность, %</t>
  </si>
  <si>
    <t>сухого</t>
  </si>
  <si>
    <t>влажного</t>
  </si>
  <si>
    <t>1й                              первые                                   12-16 часов</t>
  </si>
  <si>
    <t>вы-со-кая</t>
  </si>
  <si>
    <t>37,8-38,0</t>
  </si>
  <si>
    <t>55-60</t>
  </si>
  <si>
    <t>60-65</t>
  </si>
  <si>
    <t>37,5-37,8</t>
  </si>
  <si>
    <t>29-30</t>
  </si>
  <si>
    <t>28,5-29,0</t>
  </si>
  <si>
    <t>50-55</t>
  </si>
  <si>
    <t>37,0-37,2</t>
  </si>
  <si>
    <t>28-29</t>
  </si>
  <si>
    <t>45-49</t>
  </si>
  <si>
    <t xml:space="preserve"> </t>
  </si>
  <si>
    <t>37,0-37,5</t>
  </si>
  <si>
    <t>65-70</t>
  </si>
  <si>
    <t>78-90</t>
  </si>
  <si>
    <t>37,2-37,4</t>
  </si>
  <si>
    <t>30-31</t>
  </si>
  <si>
    <t>51-61</t>
  </si>
  <si>
    <t>первые 10дн. повышен.</t>
  </si>
  <si>
    <t>38-38,3</t>
  </si>
  <si>
    <t>28,5-29,1</t>
  </si>
  <si>
    <t>54-58</t>
  </si>
  <si>
    <t>последн. 2дн. повышен.</t>
  </si>
  <si>
    <r>
      <t>не страшен нагрев до 40</t>
    </r>
    <r>
      <rPr>
        <sz val="9"/>
        <color theme="1"/>
        <rFont val="Calibri"/>
        <family val="2"/>
      </rPr>
      <t xml:space="preserve">⁰ </t>
    </r>
  </si>
  <si>
    <t>В процессе инкубации (до наклева) первоначальный вес куриных яиц при хорошем развитии зародышей снижается на 12-14 % (потеря воды составляют 10-13%), причем в первые дни меньше, чем в конце (на 7-й день - 3-3,5, на 11-й - 7-9, на 19-й - 2-2,5%).</t>
  </si>
  <si>
    <t xml:space="preserve"> На 7-й день - 3-3,5%. </t>
  </si>
  <si>
    <t xml:space="preserve"> В первый период инкубации воздухообмен устанавливают на минимальном уровне, затем постепенно увеличивают объем подаваемого воздуха. </t>
  </si>
  <si>
    <t xml:space="preserve">в начале инкубации в первые 4-8 дней необходима повышенная температура: 37,8-38,0 °С. </t>
  </si>
  <si>
    <r>
      <t xml:space="preserve">в первые 10 дней вентиляцию  следует держать закрытой. </t>
    </r>
    <r>
      <rPr>
        <sz val="9"/>
        <color theme="1"/>
        <rFont val="Calibri"/>
        <family val="2"/>
        <scheme val="minor"/>
      </rPr>
      <t xml:space="preserve">
</t>
    </r>
  </si>
  <si>
    <t>план</t>
  </si>
  <si>
    <t>факт</t>
  </si>
  <si>
    <t xml:space="preserve"> Определенная опасность нарушения режима влажности появляется во второй половине инкубации. </t>
  </si>
  <si>
    <t>Максимальную влажность поддерживают в выводных шкафах в последние дни инкубации.</t>
  </si>
  <si>
    <t>повышенная первые 3-4 дня</t>
  </si>
  <si>
    <t xml:space="preserve">К 18-му дню инкубации куриное яйцо теряет около 11— 13% своего первоначального веса. Среднесуточная потеря веса за третьи 6 дней — 0,7—1,0%. </t>
  </si>
  <si>
    <t xml:space="preserve">В процессе инкубации (до наклева) первоначальный вес  снижается на 12-14 % (воды составляют 10-13%). На 19-й день  средняя потеря веса - 2-2,5%. </t>
  </si>
  <si>
    <t>Среднесуточная потеря веса в первые 6 дней инкубации должна составлять 0,4—0,7%.  В первые дни инкубации старые яйца намного теряют в весе даже при нормальной влажности (более 0,6-0,7% в день за первые б дней инкубации - 3,6-4,2%).</t>
  </si>
  <si>
    <t xml:space="preserve"> По размерам воздушной камеры. Ее диаметр в 12дней — около 28мм, а высота  — 2, 5, 6 мм.</t>
  </si>
  <si>
    <t>Среднесуточная потеря веса за вторые 6 дней инкубации должна составлять  — 0,7—0,8%.</t>
  </si>
  <si>
    <r>
      <t xml:space="preserve">С 6-го по 10 дня - рост аллантоиса.  Особенно заметную задержку роста и развития вызывает </t>
    </r>
    <r>
      <rPr>
        <b/>
        <sz val="8"/>
        <color theme="1"/>
        <rFont val="Calibri"/>
        <family val="2"/>
        <scheme val="minor"/>
      </rPr>
      <t>повышенная влажность</t>
    </r>
    <r>
      <rPr>
        <sz val="8"/>
        <color theme="1"/>
        <rFont val="Calibri"/>
        <family val="2"/>
        <scheme val="minor"/>
      </rPr>
      <t xml:space="preserve">, которая затрудняет удаление из аллантоиса излишней воды. </t>
    </r>
  </si>
  <si>
    <t>Потерю веса яиц можно определять и по размерам воздушной камеры - диаметр  в 6 дней — 18мм, а высота —  5 мм.</t>
  </si>
  <si>
    <t>В первый день инкубации бластодиск различим при просвечивании сильным источником света. У него вид крупного пятна</t>
  </si>
  <si>
    <t>вентиляция, охлаждение</t>
  </si>
  <si>
    <t>осмотры яиц</t>
  </si>
  <si>
    <r>
      <rPr>
        <b/>
        <sz val="8"/>
        <color theme="1"/>
        <rFont val="Calibri"/>
        <family val="2"/>
        <charset val="204"/>
        <scheme val="minor"/>
      </rPr>
      <t>3-й осмотр                          на 11-й день</t>
    </r>
    <r>
      <rPr>
        <sz val="8"/>
        <color theme="1"/>
        <rFont val="Calibri"/>
        <family val="2"/>
        <scheme val="minor"/>
      </rPr>
      <t xml:space="preserve">  - контроль зарастания аллантоиса, выборочное взвешивание яиц, корректировка режима инкубации</t>
    </r>
  </si>
  <si>
    <t xml:space="preserve">До наклева первоначальный вес  яиц при хорошем развитии  снижается на 12-14 %, причем в первые дни меньше, чем в конце. На 11-й день - 7-9%. </t>
  </si>
  <si>
    <r>
      <t>Лотки с яйцами поворачивают не менее 8 раз в сутки (через каждые 3 часа), угол поворота — 45</t>
    </r>
    <r>
      <rPr>
        <sz val="8"/>
        <color theme="1"/>
        <rFont val="Calibri"/>
        <family val="2"/>
        <charset val="204"/>
      </rPr>
      <t>⁰</t>
    </r>
  </si>
  <si>
    <t>повороты, положение</t>
  </si>
  <si>
    <t>уход зародыша внутрь яйца</t>
  </si>
  <si>
    <r>
      <t xml:space="preserve">С 6-го до 10 день -рост аллантоиса. </t>
    </r>
    <r>
      <rPr>
        <b/>
        <sz val="9"/>
        <color theme="1"/>
        <rFont val="Calibri"/>
        <family val="2"/>
        <scheme val="minor"/>
      </rPr>
      <t xml:space="preserve">Повышенная температура </t>
    </r>
    <r>
      <rPr>
        <sz val="9"/>
        <color theme="1"/>
        <rFont val="Calibri"/>
        <family val="2"/>
        <scheme val="minor"/>
      </rPr>
      <t xml:space="preserve">начинает уже задерживать рост зародыша.  </t>
    </r>
  </si>
  <si>
    <t xml:space="preserve">с 11 дня кроме усиления вентиляции + охлаждение яиц. При инкубации утиных и гусиных яиц половину срока инкубации применяют комбинированное охлаждение: воздушное в течение 20—30 минут, затем орошение водой с марганцовокислым калием (слабо-розовое окрашивание). </t>
  </si>
  <si>
    <t>За 2 дня до начала вылупливания, переворачивания прекращают, и все яйца обязательно располагают горизонтально.</t>
  </si>
  <si>
    <r>
      <rPr>
        <b/>
        <sz val="9"/>
        <color theme="1"/>
        <rFont val="Calibri"/>
        <family val="2"/>
        <charset val="204"/>
        <scheme val="minor"/>
      </rPr>
      <t>1 й осмотр</t>
    </r>
    <r>
      <rPr>
        <sz val="9"/>
        <color theme="1"/>
        <rFont val="Calibri"/>
        <family val="2"/>
        <scheme val="minor"/>
      </rPr>
      <t xml:space="preserve"> яиц овоскопом на 4-5 день, легко можно отличить неоплодотворенные яйца от оплодотворенных, удаление неоплода</t>
    </r>
  </si>
  <si>
    <t>эмбрион                        5</t>
  </si>
  <si>
    <t xml:space="preserve">4             хорошо виден </t>
  </si>
  <si>
    <t xml:space="preserve"> С 3 по 6-й дн. при перегреве нарушение отделения зародыша от желтка и появление эктопии. </t>
  </si>
  <si>
    <r>
      <rPr>
        <b/>
        <sz val="8"/>
        <color theme="1"/>
        <rFont val="Calibri"/>
        <family val="2"/>
        <scheme val="minor"/>
      </rPr>
      <t>Очень опасен перегрев.</t>
    </r>
    <r>
      <rPr>
        <sz val="8"/>
        <color theme="1"/>
        <rFont val="Calibri"/>
        <family val="2"/>
        <scheme val="minor"/>
      </rPr>
      <t xml:space="preserve">  Период от 1б до 48 час. - резкое изменение реакции зародыша на температуру- 40-41° приводит к расстройству развития и уродству.</t>
    </r>
  </si>
  <si>
    <t>11 смыкание аллан-тоиса</t>
  </si>
  <si>
    <t>По 4-6 день яйцо мало защищено от потери воды из белка. Испарение воды в яйце  зависит от  влажности воздуха инкубатора, скорости его движения и температуры. Потеря воды яйцом невозместима.  Хорошее обогревание яиц наряду с повышенной температурой и повышенной влажностью в первые дни инкубации усиливает рост и развитие зародыша.</t>
  </si>
  <si>
    <t>во второй половине после замыканий аллантоиса  в яйце вместо потребления тепла начинается его выделение.  Если излишнее тепло с яйца не снимать, то с 15-го дня - угроза перегрева эмбрионов и задержка развития. Необходимо поддерживать 37,5-37,8 оС. При контактном измерении на яйце может наблюдаться повышенная температура.</t>
  </si>
  <si>
    <t>21                    вывод массовый</t>
  </si>
  <si>
    <t>22 вывод отстающих и крупных</t>
  </si>
  <si>
    <t>выводной шкаф</t>
  </si>
  <si>
    <t xml:space="preserve">суточные цыплята </t>
  </si>
  <si>
    <t>влажность надо увеличить в последние 2-3 дня для облегчения проклева и дружного вывода цыплят</t>
  </si>
  <si>
    <t>рост аллантоиса            7</t>
  </si>
  <si>
    <t>6                                       уход эмбриона внутрь</t>
  </si>
  <si>
    <t>Потери массы яйца от закладки до 18 дня должны составлять 12%. Изменение влажности.</t>
  </si>
  <si>
    <r>
      <t xml:space="preserve">Если температура поверхности яйца превышает </t>
    </r>
    <r>
      <rPr>
        <b/>
        <sz val="8"/>
        <color theme="1"/>
        <rFont val="Calibri"/>
        <family val="2"/>
        <scheme val="minor"/>
      </rPr>
      <t>допустимый уровень (37,5-38</t>
    </r>
    <r>
      <rPr>
        <b/>
        <vertAlign val="superscript"/>
        <sz val="8"/>
        <color theme="1"/>
        <rFont val="Calibri"/>
        <family val="2"/>
        <scheme val="minor"/>
      </rPr>
      <t>о</t>
    </r>
    <r>
      <rPr>
        <b/>
        <sz val="8"/>
        <color theme="1"/>
        <rFont val="Calibri"/>
        <family val="2"/>
        <scheme val="minor"/>
      </rPr>
      <t>С)</t>
    </r>
    <r>
      <rPr>
        <sz val="8"/>
        <color theme="1"/>
        <rFont val="Calibri"/>
        <family val="2"/>
        <scheme val="minor"/>
      </rPr>
      <t>, применяют двукратное охлаждение в течение суток, которое проводится отключением электрообогревателей и опрыскиванием яйца слабым раствором марганцовки комнатной температуры. Применение только воздушного охлаждения вентилированием ожидаемого эффекта не дает. Комбинированное охлаждение проводят в течение 15-30 мин с таким расчетом, чтобы температура на яйцах снизилась до 34-32</t>
    </r>
    <r>
      <rPr>
        <vertAlign val="superscript"/>
        <sz val="8"/>
        <color theme="1"/>
        <rFont val="Calibri"/>
        <family val="2"/>
        <scheme val="minor"/>
      </rPr>
      <t xml:space="preserve"> о</t>
    </r>
    <r>
      <rPr>
        <sz val="8"/>
        <color theme="1"/>
        <rFont val="Calibri"/>
        <family val="2"/>
        <scheme val="minor"/>
      </rPr>
      <t xml:space="preserve">С. Чем быстрее восстанавливается необходимая температура в шкафу, тем лучше для развития эмбриона. </t>
    </r>
  </si>
  <si>
    <r>
      <rPr>
        <b/>
        <sz val="8"/>
        <color theme="1"/>
        <rFont val="Calibri"/>
        <family val="2"/>
        <charset val="204"/>
        <scheme val="minor"/>
      </rPr>
      <t>2-й осмотр</t>
    </r>
    <r>
      <rPr>
        <sz val="8"/>
        <color theme="1"/>
        <rFont val="Calibri"/>
        <family val="2"/>
        <scheme val="minor"/>
      </rPr>
      <t xml:space="preserve">                                           </t>
    </r>
    <r>
      <rPr>
        <b/>
        <sz val="8"/>
        <color theme="1"/>
        <rFont val="Calibri"/>
        <family val="2"/>
        <charset val="204"/>
        <scheme val="minor"/>
      </rPr>
      <t>на 7-й день</t>
    </r>
    <r>
      <rPr>
        <sz val="8"/>
        <color theme="1"/>
        <rFont val="Calibri"/>
        <family val="2"/>
        <scheme val="minor"/>
      </rPr>
      <t xml:space="preserve"> хорошо развитый куриный зародыш не виден, так как глубоко погружен внутрь яйца.  Удаление яиц с "кровяными кольцами" (1-2% - норма).                 Выборочное взвешивание яиц. Корректировка режима инкубации.</t>
    </r>
  </si>
  <si>
    <t>1й,                            вторая половина суток</t>
  </si>
  <si>
    <t>первоначальный вес яйца</t>
  </si>
  <si>
    <t>38-38,4</t>
  </si>
  <si>
    <r>
      <rPr>
        <b/>
        <sz val="8"/>
        <color theme="1"/>
        <rFont val="Calibri"/>
        <family val="2"/>
        <charset val="204"/>
        <scheme val="minor"/>
      </rPr>
      <t>4-й осморт                       на 19-20-й день</t>
    </r>
    <r>
      <rPr>
        <sz val="8"/>
        <color theme="1"/>
        <rFont val="Calibri"/>
        <family val="2"/>
        <charset val="204"/>
        <scheme val="minor"/>
      </rPr>
      <t xml:space="preserve"> - хорошо развитый цыпленок занимает примерно 2/3 яйца. Он уже не просвечивается и выглядит темным. </t>
    </r>
  </si>
  <si>
    <r>
      <t xml:space="preserve"> Характерна для</t>
    </r>
    <r>
      <rPr>
        <b/>
        <sz val="8"/>
        <color theme="1"/>
        <rFont val="Calibri"/>
        <family val="2"/>
        <scheme val="minor"/>
      </rPr>
      <t xml:space="preserve"> старых яиц</t>
    </r>
    <r>
      <rPr>
        <sz val="8"/>
        <color theme="1"/>
        <rFont val="Calibri"/>
        <family val="2"/>
        <scheme val="minor"/>
      </rPr>
      <t xml:space="preserve"> малая потеря веса во вторую половину инкубации даже при значительном снижении влажности.                                                                                    Масса цыпленка сразу после выборки должна составлять 67-68% от первоначальной массы яйца:</t>
    </r>
  </si>
  <si>
    <t xml:space="preserve">Перегрев яйца в выводном шкафу не всегда вызывает гибель птенцов, но часто является причиной ухудшения качества цыплят на выборке, повышенной их отбраковке и ухудшению роста. </t>
  </si>
  <si>
    <t>33-34</t>
  </si>
  <si>
    <t>инкуба-ционный шкаф</t>
  </si>
  <si>
    <t>норма веса яйца-</t>
  </si>
  <si>
    <t xml:space="preserve">нижняя граница веса яйца - </t>
  </si>
  <si>
    <t>Норма веса цыплят сразу после выборки -</t>
  </si>
  <si>
    <t>20    закрытие пупочного кольца</t>
  </si>
  <si>
    <t xml:space="preserve">При повышенной температуре закрытие пупочного кольца происходит слишком быстро, и часть желтка остается снаружи. </t>
  </si>
  <si>
    <t>при понижен. влажности цыплята травмируют суставы, используя все силы, чтобы разбить скорлупу и выбраться наружу</t>
  </si>
  <si>
    <t xml:space="preserve"> если яйца хранились до инкубации 2 недели, оптимальный выход массы составит  68-69%. </t>
  </si>
  <si>
    <t>выход массы цыплят &gt; 68%</t>
  </si>
  <si>
    <t>выход массы цыплят &lt; 67%</t>
  </si>
  <si>
    <r>
      <rPr>
        <b/>
        <sz val="8"/>
        <color theme="1"/>
        <rFont val="Calibri"/>
        <family val="2"/>
        <charset val="204"/>
        <scheme val="minor"/>
      </rPr>
      <t>цыплята с повышенной массой</t>
    </r>
    <r>
      <rPr>
        <sz val="8"/>
        <color theme="1"/>
        <rFont val="Calibri"/>
        <family val="2"/>
        <scheme val="minor"/>
      </rPr>
      <t xml:space="preserve"> - инкубация при пониженной температуре, или повышенной влажности, или быстро забрали из выводного шкафа,  длительное хранение яиц,  яица от слишком молодого или слишком              старого стада</t>
    </r>
  </si>
  <si>
    <r>
      <rPr>
        <b/>
        <sz val="8"/>
        <color theme="1"/>
        <rFont val="Calibri"/>
        <family val="2"/>
        <charset val="204"/>
        <scheme val="minor"/>
      </rPr>
      <t xml:space="preserve">цыплята с низкой массой </t>
    </r>
    <r>
      <rPr>
        <sz val="8"/>
        <color theme="1"/>
        <rFont val="Calibri"/>
        <family val="2"/>
        <scheme val="minor"/>
      </rPr>
      <t>имеют повышенный риск обезвоживания и низкий запас желтка - инкубация при повышенной температуре, или пониженной влажности, или долго находились в выводном шкафу</t>
    </r>
  </si>
  <si>
    <t>Цыплята из крупных яиц выводятся позже и крупнее.</t>
  </si>
  <si>
    <r>
      <rPr>
        <b/>
        <sz val="9"/>
        <color theme="1"/>
        <rFont val="Calibri"/>
        <family val="2"/>
        <charset val="204"/>
        <scheme val="minor"/>
      </rPr>
      <t>Небольшое усиление вентиляции                  с</t>
    </r>
    <r>
      <rPr>
        <sz val="9"/>
        <color theme="1"/>
        <rFont val="Calibri"/>
        <family val="2"/>
        <charset val="204"/>
        <scheme val="minor"/>
      </rPr>
      <t xml:space="preserve"> 6-го по 10-й день. </t>
    </r>
  </si>
  <si>
    <r>
      <t xml:space="preserve">с 12-го по 17-й день </t>
    </r>
    <r>
      <rPr>
        <b/>
        <sz val="9"/>
        <color theme="1"/>
        <rFont val="Calibri"/>
        <family val="2"/>
        <charset val="204"/>
        <scheme val="minor"/>
      </rPr>
      <t>проветривание</t>
    </r>
    <r>
      <rPr>
        <sz val="9"/>
        <color theme="1"/>
        <rFont val="Calibri"/>
        <family val="2"/>
        <charset val="204"/>
        <scheme val="minor"/>
      </rPr>
      <t xml:space="preserve">                2 раза в сутки                                по 5 мин</t>
    </r>
  </si>
  <si>
    <t>с 18-го по 19-й день проветривание                2 раза в сутки                                по 20 мин</t>
  </si>
  <si>
    <t>только вентиляция</t>
  </si>
  <si>
    <t xml:space="preserve">Если поворачивание яиц прекращают на несколько дней, белок слипается с желтковым мешком и вместе с ним втягивается в брюшную полость цыпленка. </t>
  </si>
  <si>
    <r>
      <t xml:space="preserve">В первые 6-7 дней до ухода эмбриона внурть яйца лучше переворачивать и перекладывать (от углов и краев к центру- если нет вентилятора) каждые 2-3 часа во избежание прилипания эмбриона к подскорлупной оболочке. </t>
    </r>
    <r>
      <rPr>
        <sz val="8"/>
        <color theme="1"/>
        <rFont val="Calibri"/>
        <family val="2"/>
        <charset val="204"/>
      </rPr>
      <t xml:space="preserve"> Лучшее положение яйца - наклонное под 45⁰ для лучшего дыхания зародыша. Повороты  вокруг оси (лучше по трем меткам) или покачивания лотков. Угол наклона - не менее 45⁰.</t>
    </r>
  </si>
  <si>
    <t>после начала роста аллантоиса и до его полного смыкания лучшее положение для правильного и хорошего смыкания аллантоиса - горизонтальное. Повороты вокруг оси (лучше по трем меткам)</t>
  </si>
  <si>
    <t>можно реже поворачивать 4 раза в сутки</t>
  </si>
  <si>
    <t>первый раз - через 12 час</t>
  </si>
  <si>
    <t>не поворачивать,  только перекладывать 2-3 раза в сутки</t>
  </si>
  <si>
    <t>На 20-е сутки желточный мешок полностью втягивается в брюшную полость.</t>
  </si>
  <si>
    <t>20-й день проветривание                2раза/сутки по 10мин или 3 раза по 5 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</si>
</sst>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vertAlign val="superscript"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5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7" fillId="0" borderId="9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/>
    <xf numFmtId="0" fontId="7" fillId="0" borderId="11" xfId="1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7" fillId="0" borderId="12" xfId="1" applyFont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22" fillId="0" borderId="4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ermer02.ru/ptica/888-osnovnye-trebovanija-k-rezhimu-inkubacii.html" TargetMode="External"/><Relationship Id="rId18" Type="http://schemas.openxmlformats.org/officeDocument/2006/relationships/hyperlink" Target="http://fermer02.ru/ptica/888-osnovnye-trebovanija-k-rezhimu-inkubacii.html" TargetMode="External"/><Relationship Id="rId26" Type="http://schemas.openxmlformats.org/officeDocument/2006/relationships/hyperlink" Target="http://fermer02.ru/ptica/888-osnovnye-trebovanija-k-rezhimu-inkubacii.html" TargetMode="External"/><Relationship Id="rId39" Type="http://schemas.openxmlformats.org/officeDocument/2006/relationships/hyperlink" Target="http://fermer02.ru/ptica/888-osnovnye-trebovanija-k-rezhimu-inkubacii.html" TargetMode="External"/><Relationship Id="rId3" Type="http://schemas.openxmlformats.org/officeDocument/2006/relationships/hyperlink" Target="http://indogu.narod.ru/inzia.html" TargetMode="External"/><Relationship Id="rId21" Type="http://schemas.openxmlformats.org/officeDocument/2006/relationships/hyperlink" Target="http://fermer02.ru/ptica/888-osnovnye-trebovanija-k-rezhimu-inkubacii.html" TargetMode="External"/><Relationship Id="rId34" Type="http://schemas.openxmlformats.org/officeDocument/2006/relationships/hyperlink" Target="http://fermer02.ru/ptica/888-osnovnye-trebovanija-k-rezhimu-inkubacii.html" TargetMode="External"/><Relationship Id="rId42" Type="http://schemas.openxmlformats.org/officeDocument/2006/relationships/hyperlink" Target="http://fermer02.ru/ptica/888-osnovnye-trebovanija-k-rezhimu-inkubacii.html" TargetMode="External"/><Relationship Id="rId47" Type="http://schemas.openxmlformats.org/officeDocument/2006/relationships/hyperlink" Target="http://svetlaya-ferma.ru/guest/page/149" TargetMode="External"/><Relationship Id="rId50" Type="http://schemas.openxmlformats.org/officeDocument/2006/relationships/hyperlink" Target="http://svetlaya-ferma.ru/guest/page/149" TargetMode="External"/><Relationship Id="rId7" Type="http://schemas.openxmlformats.org/officeDocument/2006/relationships/hyperlink" Target="https://www.litmir.co/br/?b=231674&amp;p=25" TargetMode="External"/><Relationship Id="rId12" Type="http://schemas.openxmlformats.org/officeDocument/2006/relationships/hyperlink" Target="http://fermer02.ru/ptica/888-osnovnye-trebovanija-k-rezhimu-inkubacii.html" TargetMode="External"/><Relationship Id="rId17" Type="http://schemas.openxmlformats.org/officeDocument/2006/relationships/hyperlink" Target="http://fermer02.ru/ptica/888-osnovnye-trebovanija-k-rezhimu-inkubacii.html" TargetMode="External"/><Relationship Id="rId25" Type="http://schemas.openxmlformats.org/officeDocument/2006/relationships/hyperlink" Target="http://fermer02.ru/ptica/888-osnovnye-trebovanija-k-rezhimu-inkubacii.html" TargetMode="External"/><Relationship Id="rId33" Type="http://schemas.openxmlformats.org/officeDocument/2006/relationships/hyperlink" Target="http://fermer02.ru/ptica/888-osnovnye-trebovanija-k-rezhimu-inkubacii.html" TargetMode="External"/><Relationship Id="rId38" Type="http://schemas.openxmlformats.org/officeDocument/2006/relationships/hyperlink" Target="http://fermer02.ru/ptica/888-osnovnye-trebovanija-k-rezhimu-inkubacii.html" TargetMode="External"/><Relationship Id="rId46" Type="http://schemas.openxmlformats.org/officeDocument/2006/relationships/hyperlink" Target="http://svetlaya-ferma.ru/guest/page/149" TargetMode="External"/><Relationship Id="rId2" Type="http://schemas.openxmlformats.org/officeDocument/2006/relationships/hyperlink" Target="http://indogu.narod.ru/inzia.html" TargetMode="External"/><Relationship Id="rId16" Type="http://schemas.openxmlformats.org/officeDocument/2006/relationships/hyperlink" Target="http://fermer02.ru/ptica/888-osnovnye-trebovanija-k-rezhimu-inkubacii.html" TargetMode="External"/><Relationship Id="rId20" Type="http://schemas.openxmlformats.org/officeDocument/2006/relationships/hyperlink" Target="http://fermer02.ru/ptica/888-osnovnye-trebovanija-k-rezhimu-inkubacii.html" TargetMode="External"/><Relationship Id="rId29" Type="http://schemas.openxmlformats.org/officeDocument/2006/relationships/hyperlink" Target="http://fermer02.ru/ptica/888-osnovnye-trebovanija-k-rezhimu-inkubacii.html" TargetMode="External"/><Relationship Id="rId41" Type="http://schemas.openxmlformats.org/officeDocument/2006/relationships/hyperlink" Target="http://fermer02.ru/ptica/888-osnovnye-trebovanija-k-rezhimu-inkubacii.html" TargetMode="External"/><Relationship Id="rId1" Type="http://schemas.openxmlformats.org/officeDocument/2006/relationships/hyperlink" Target="http://indogu.narod.ru/inzia.html" TargetMode="External"/><Relationship Id="rId6" Type="http://schemas.openxmlformats.org/officeDocument/2006/relationships/hyperlink" Target="http://indogu.narod.ru/inzia.html" TargetMode="External"/><Relationship Id="rId11" Type="http://schemas.openxmlformats.org/officeDocument/2006/relationships/hyperlink" Target="http://fermer02.ru/ptica/5441-osnovnye-usloviya-razvitiya-embrionov-kontrol-razvitiya-zarodyshey-i-prichiny-ih-gibeli.html" TargetMode="External"/><Relationship Id="rId24" Type="http://schemas.openxmlformats.org/officeDocument/2006/relationships/hyperlink" Target="http://fermer02.ru/ptica/888-osnovnye-trebovanija-k-rezhimu-inkubacii.html" TargetMode="External"/><Relationship Id="rId32" Type="http://schemas.openxmlformats.org/officeDocument/2006/relationships/hyperlink" Target="http://fermer02.ru/ptica/888-osnovnye-trebovanija-k-rezhimu-inkubacii.html" TargetMode="External"/><Relationship Id="rId37" Type="http://schemas.openxmlformats.org/officeDocument/2006/relationships/hyperlink" Target="http://fermer02.ru/ptica/888-osnovnye-trebovanija-k-rezhimu-inkubacii.html" TargetMode="External"/><Relationship Id="rId40" Type="http://schemas.openxmlformats.org/officeDocument/2006/relationships/hyperlink" Target="http://fermer02.ru/ptica/888-osnovnye-trebovanija-k-rezhimu-inkubacii.html" TargetMode="External"/><Relationship Id="rId45" Type="http://schemas.openxmlformats.org/officeDocument/2006/relationships/hyperlink" Target="http://svetlaya-ferma.ru/guest/page/149" TargetMode="External"/><Relationship Id="rId5" Type="http://schemas.openxmlformats.org/officeDocument/2006/relationships/hyperlink" Target="http://indogu.narod.ru/inzia.html" TargetMode="External"/><Relationship Id="rId15" Type="http://schemas.openxmlformats.org/officeDocument/2006/relationships/hyperlink" Target="http://fermer02.ru/ptica/888-osnovnye-trebovanija-k-rezhimu-inkubacii.html" TargetMode="External"/><Relationship Id="rId23" Type="http://schemas.openxmlformats.org/officeDocument/2006/relationships/hyperlink" Target="http://fermer02.ru/ptica/888-osnovnye-trebovanija-k-rezhimu-inkubacii.html" TargetMode="External"/><Relationship Id="rId28" Type="http://schemas.openxmlformats.org/officeDocument/2006/relationships/hyperlink" Target="http://fermer02.ru/ptica/888-osnovnye-trebovanija-k-rezhimu-inkubacii.html" TargetMode="External"/><Relationship Id="rId36" Type="http://schemas.openxmlformats.org/officeDocument/2006/relationships/hyperlink" Target="http://fermer02.ru/ptica/888-osnovnye-trebovanija-k-rezhimu-inkubacii.html" TargetMode="External"/><Relationship Id="rId49" Type="http://schemas.openxmlformats.org/officeDocument/2006/relationships/hyperlink" Target="http://fermer02.ru/ptica/5287-tehnologiya-inkubacii-yaic.html" TargetMode="External"/><Relationship Id="rId10" Type="http://schemas.openxmlformats.org/officeDocument/2006/relationships/hyperlink" Target="http://fermer02.ru/ptica/5441-osnovnye-usloviya-razvitiya-embrionov-kontrol-razvitiya-zarodyshey-i-prichiny-ih-gibeli.html" TargetMode="External"/><Relationship Id="rId19" Type="http://schemas.openxmlformats.org/officeDocument/2006/relationships/hyperlink" Target="http://seganel.com/protsess_inkubatsii_jaits" TargetMode="External"/><Relationship Id="rId31" Type="http://schemas.openxmlformats.org/officeDocument/2006/relationships/hyperlink" Target="http://fermer02.ru/ptica/888-osnovnye-trebovanija-k-rezhimu-inkubacii.html" TargetMode="External"/><Relationship Id="rId44" Type="http://schemas.openxmlformats.org/officeDocument/2006/relationships/hyperlink" Target="http://fermer02.ru/ptica/888-osnovnye-trebovanija-k-rezhimu-inkubacii.html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indogu.narod.ru/inzia.html" TargetMode="External"/><Relationship Id="rId9" Type="http://schemas.openxmlformats.org/officeDocument/2006/relationships/hyperlink" Target="https://www.litmir.co/br/?b=231674&amp;p=25" TargetMode="External"/><Relationship Id="rId14" Type="http://schemas.openxmlformats.org/officeDocument/2006/relationships/hyperlink" Target="http://fermer02.ru/ptica/888-osnovnye-trebovanija-k-rezhimu-inkubacii.html" TargetMode="External"/><Relationship Id="rId22" Type="http://schemas.openxmlformats.org/officeDocument/2006/relationships/hyperlink" Target="http://fermer02.ru/ptica/888-osnovnye-trebovanija-k-rezhimu-inkubacii.html" TargetMode="External"/><Relationship Id="rId27" Type="http://schemas.openxmlformats.org/officeDocument/2006/relationships/hyperlink" Target="http://fermer02.ru/ptica/888-osnovnye-trebovanija-k-rezhimu-inkubacii.html" TargetMode="External"/><Relationship Id="rId30" Type="http://schemas.openxmlformats.org/officeDocument/2006/relationships/hyperlink" Target="http://fermer02.ru/ptica/888-osnovnye-trebovanija-k-rezhimu-inkubacii.html" TargetMode="External"/><Relationship Id="rId35" Type="http://schemas.openxmlformats.org/officeDocument/2006/relationships/hyperlink" Target="http://fermer02.ru/ptica/888-osnovnye-trebovanija-k-rezhimu-inkubacii.html" TargetMode="External"/><Relationship Id="rId43" Type="http://schemas.openxmlformats.org/officeDocument/2006/relationships/hyperlink" Target="http://fermer02.ru/ptica/888-osnovnye-trebovanija-k-rezhimu-inkubacii.html" TargetMode="External"/><Relationship Id="rId48" Type="http://schemas.openxmlformats.org/officeDocument/2006/relationships/hyperlink" Target="http://fermer02.ru/ptica/5287-tehnologiya-inkubacii-yaic.html" TargetMode="External"/><Relationship Id="rId8" Type="http://schemas.openxmlformats.org/officeDocument/2006/relationships/hyperlink" Target="https://www.litmir.co/br/?b=231674&amp;p=25" TargetMode="External"/><Relationship Id="rId51" Type="http://schemas.openxmlformats.org/officeDocument/2006/relationships/hyperlink" Target="https://www.litmir.co/br/?b=231674&amp;p=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O31" sqref="O31:O32"/>
    </sheetView>
  </sheetViews>
  <sheetFormatPr defaultRowHeight="15" x14ac:dyDescent="0.25"/>
  <cols>
    <col min="1" max="1" width="8.85546875" customWidth="1"/>
    <col min="2" max="2" width="5.140625" customWidth="1"/>
    <col min="3" max="3" width="5.140625" style="19" customWidth="1"/>
    <col min="4" max="4" width="7" customWidth="1"/>
    <col min="5" max="5" width="10.85546875" customWidth="1"/>
    <col min="6" max="6" width="5.28515625" customWidth="1"/>
    <col min="7" max="7" width="5.42578125" style="19" customWidth="1"/>
    <col min="8" max="8" width="7.5703125" customWidth="1"/>
    <col min="9" max="9" width="5.5703125" customWidth="1"/>
    <col min="10" max="10" width="5.28515625" style="19" customWidth="1"/>
    <col min="11" max="11" width="4.5703125" customWidth="1"/>
    <col min="12" max="12" width="6.85546875" customWidth="1"/>
    <col min="13" max="13" width="13.42578125" customWidth="1"/>
    <col min="14" max="14" width="13.5703125" customWidth="1"/>
    <col min="15" max="15" width="14" customWidth="1"/>
    <col min="16" max="16" width="15.85546875" customWidth="1"/>
    <col min="17" max="17" width="5.85546875" style="31" customWidth="1"/>
    <col min="18" max="19" width="6.28515625" customWidth="1"/>
    <col min="20" max="20" width="6.42578125" customWidth="1"/>
    <col min="21" max="24" width="5.85546875" customWidth="1"/>
    <col min="25" max="25" width="5.42578125" customWidth="1"/>
  </cols>
  <sheetData>
    <row r="1" spans="1:25" ht="15" customHeight="1" x14ac:dyDescent="0.25">
      <c r="A1" s="117" t="s">
        <v>0</v>
      </c>
      <c r="B1" s="117" t="s">
        <v>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46" t="s">
        <v>2</v>
      </c>
      <c r="R1" s="146"/>
      <c r="S1" s="146"/>
      <c r="T1" s="146"/>
      <c r="U1" s="146"/>
      <c r="V1" s="146"/>
      <c r="W1" s="146"/>
      <c r="X1" s="146"/>
      <c r="Y1" s="146"/>
    </row>
    <row r="2" spans="1:25" ht="15" customHeight="1" x14ac:dyDescent="0.25">
      <c r="A2" s="117"/>
      <c r="B2" s="118" t="s">
        <v>3</v>
      </c>
      <c r="C2" s="119"/>
      <c r="D2" s="119"/>
      <c r="E2" s="119"/>
      <c r="F2" s="119"/>
      <c r="G2" s="119"/>
      <c r="H2" s="120"/>
      <c r="I2" s="117" t="s">
        <v>4</v>
      </c>
      <c r="J2" s="117"/>
      <c r="K2" s="117"/>
      <c r="L2" s="117"/>
      <c r="M2" s="117"/>
      <c r="N2" s="117" t="s">
        <v>55</v>
      </c>
      <c r="O2" s="117" t="s">
        <v>50</v>
      </c>
      <c r="P2" s="117" t="s">
        <v>51</v>
      </c>
      <c r="Q2" s="146"/>
      <c r="R2" s="146"/>
      <c r="S2" s="146"/>
      <c r="T2" s="146"/>
      <c r="U2" s="146"/>
      <c r="V2" s="146"/>
      <c r="W2" s="146"/>
      <c r="X2" s="146"/>
      <c r="Y2" s="146"/>
    </row>
    <row r="3" spans="1:25" ht="15" customHeight="1" x14ac:dyDescent="0.25">
      <c r="A3" s="117"/>
      <c r="B3" s="143" t="s">
        <v>5</v>
      </c>
      <c r="C3" s="143"/>
      <c r="D3" s="143"/>
      <c r="E3" s="143"/>
      <c r="F3" s="121" t="s">
        <v>6</v>
      </c>
      <c r="G3" s="122"/>
      <c r="H3" s="123"/>
      <c r="I3" s="126" t="s">
        <v>37</v>
      </c>
      <c r="J3" s="127"/>
      <c r="K3" s="128"/>
      <c r="L3" s="132" t="s">
        <v>38</v>
      </c>
      <c r="M3" s="117"/>
      <c r="N3" s="117"/>
      <c r="O3" s="117"/>
      <c r="P3" s="117"/>
      <c r="Q3" s="167" t="s">
        <v>79</v>
      </c>
      <c r="R3" s="168"/>
      <c r="S3" s="168"/>
      <c r="T3" s="168"/>
      <c r="U3" s="168"/>
      <c r="V3" s="168"/>
      <c r="W3" s="168"/>
      <c r="X3" s="168"/>
      <c r="Y3" s="169"/>
    </row>
    <row r="4" spans="1:25" x14ac:dyDescent="0.25">
      <c r="A4" s="117"/>
      <c r="B4" s="124" t="s">
        <v>37</v>
      </c>
      <c r="C4" s="125"/>
      <c r="D4" s="27" t="s">
        <v>38</v>
      </c>
      <c r="E4" s="25"/>
      <c r="F4" s="181" t="s">
        <v>37</v>
      </c>
      <c r="G4" s="182"/>
      <c r="H4" s="2" t="s">
        <v>38</v>
      </c>
      <c r="I4" s="129"/>
      <c r="J4" s="130"/>
      <c r="K4" s="131"/>
      <c r="L4" s="133"/>
      <c r="M4" s="117"/>
      <c r="N4" s="117"/>
      <c r="O4" s="117"/>
      <c r="P4" s="117"/>
      <c r="Q4" s="83">
        <v>58</v>
      </c>
      <c r="R4" s="84">
        <v>60</v>
      </c>
      <c r="S4" s="84">
        <v>62</v>
      </c>
      <c r="T4" s="84">
        <v>64</v>
      </c>
      <c r="U4" s="84">
        <v>68</v>
      </c>
      <c r="V4" s="84">
        <v>70</v>
      </c>
      <c r="W4" s="84">
        <v>72</v>
      </c>
      <c r="X4" s="84">
        <v>74</v>
      </c>
      <c r="Y4" s="84"/>
    </row>
    <row r="5" spans="1:25" ht="27.75" customHeight="1" x14ac:dyDescent="0.25">
      <c r="A5" s="116" t="s">
        <v>7</v>
      </c>
      <c r="B5" s="140">
        <v>39</v>
      </c>
      <c r="C5" s="140"/>
      <c r="D5" s="140"/>
      <c r="E5" s="117" t="s">
        <v>31</v>
      </c>
      <c r="F5" s="140"/>
      <c r="G5" s="140"/>
      <c r="H5" s="140"/>
      <c r="I5" s="140">
        <v>70</v>
      </c>
      <c r="J5" s="140"/>
      <c r="K5" s="146" t="s">
        <v>8</v>
      </c>
      <c r="L5" s="151"/>
      <c r="M5" s="112" t="s">
        <v>106</v>
      </c>
      <c r="N5" s="109" t="s">
        <v>103</v>
      </c>
      <c r="O5" s="112" t="s">
        <v>36</v>
      </c>
      <c r="P5" s="117"/>
      <c r="Q5" s="153" t="s">
        <v>32</v>
      </c>
      <c r="R5" s="176"/>
      <c r="S5" s="176"/>
      <c r="T5" s="176"/>
      <c r="U5" s="176"/>
      <c r="V5" s="176"/>
      <c r="W5" s="176"/>
      <c r="X5" s="176"/>
      <c r="Y5" s="154"/>
    </row>
    <row r="6" spans="1:25" ht="31.5" customHeight="1" thickBot="1" x14ac:dyDescent="0.3">
      <c r="A6" s="102"/>
      <c r="B6" s="141"/>
      <c r="C6" s="141"/>
      <c r="D6" s="141"/>
      <c r="E6" s="179"/>
      <c r="F6" s="141"/>
      <c r="G6" s="141"/>
      <c r="H6" s="141"/>
      <c r="I6" s="141"/>
      <c r="J6" s="141"/>
      <c r="K6" s="180"/>
      <c r="L6" s="152"/>
      <c r="M6" s="136"/>
      <c r="N6" s="110"/>
      <c r="O6" s="103"/>
      <c r="P6" s="117"/>
      <c r="Q6" s="155"/>
      <c r="R6" s="162"/>
      <c r="S6" s="162"/>
      <c r="T6" s="162"/>
      <c r="U6" s="162"/>
      <c r="V6" s="162"/>
      <c r="W6" s="162"/>
      <c r="X6" s="162"/>
      <c r="Y6" s="156"/>
    </row>
    <row r="7" spans="1:25" ht="15" customHeight="1" x14ac:dyDescent="0.25">
      <c r="A7" s="147" t="s">
        <v>78</v>
      </c>
      <c r="B7" s="145">
        <v>38.299999999999997</v>
      </c>
      <c r="C7" s="142" t="s">
        <v>9</v>
      </c>
      <c r="D7" s="148"/>
      <c r="E7" s="147" t="s">
        <v>64</v>
      </c>
      <c r="F7" s="142">
        <v>31</v>
      </c>
      <c r="G7" s="142"/>
      <c r="H7" s="142"/>
      <c r="I7" s="145">
        <v>60</v>
      </c>
      <c r="J7" s="149" t="s">
        <v>10</v>
      </c>
      <c r="K7" s="142" t="s">
        <v>11</v>
      </c>
      <c r="L7" s="142"/>
      <c r="M7" s="103" t="s">
        <v>66</v>
      </c>
      <c r="N7" s="110"/>
      <c r="O7" s="103"/>
      <c r="P7" s="137" t="s">
        <v>49</v>
      </c>
      <c r="Q7" s="155"/>
      <c r="R7" s="162"/>
      <c r="S7" s="162"/>
      <c r="T7" s="162"/>
      <c r="U7" s="162"/>
      <c r="V7" s="162"/>
      <c r="W7" s="162"/>
      <c r="X7" s="162"/>
      <c r="Y7" s="156"/>
    </row>
    <row r="8" spans="1:25" ht="66" customHeight="1" x14ac:dyDescent="0.25">
      <c r="A8" s="116"/>
      <c r="B8" s="146"/>
      <c r="C8" s="140"/>
      <c r="D8" s="133"/>
      <c r="E8" s="116"/>
      <c r="F8" s="140"/>
      <c r="G8" s="140"/>
      <c r="H8" s="140"/>
      <c r="I8" s="146"/>
      <c r="J8" s="150"/>
      <c r="K8" s="140"/>
      <c r="L8" s="140"/>
      <c r="M8" s="103"/>
      <c r="N8" s="110"/>
      <c r="O8" s="104"/>
      <c r="P8" s="138"/>
      <c r="Q8" s="157"/>
      <c r="R8" s="163"/>
      <c r="S8" s="163"/>
      <c r="T8" s="163"/>
      <c r="U8" s="163"/>
      <c r="V8" s="163"/>
      <c r="W8" s="163"/>
      <c r="X8" s="163"/>
      <c r="Y8" s="158"/>
    </row>
    <row r="9" spans="1:25" ht="75.75" customHeight="1" thickBot="1" x14ac:dyDescent="0.3">
      <c r="A9" s="5">
        <v>2</v>
      </c>
      <c r="B9" s="8">
        <v>38.299999999999997</v>
      </c>
      <c r="C9" s="8" t="s">
        <v>9</v>
      </c>
      <c r="D9" s="8"/>
      <c r="E9" s="102"/>
      <c r="F9" s="8">
        <v>31</v>
      </c>
      <c r="G9" s="8"/>
      <c r="H9" s="8"/>
      <c r="I9" s="8">
        <v>60</v>
      </c>
      <c r="J9" s="14" t="s">
        <v>10</v>
      </c>
      <c r="K9" s="8" t="s">
        <v>11</v>
      </c>
      <c r="L9" s="8"/>
      <c r="M9" s="103"/>
      <c r="N9" s="110"/>
      <c r="O9" s="109" t="s">
        <v>34</v>
      </c>
      <c r="P9" s="138"/>
      <c r="Q9" s="183"/>
      <c r="R9" s="184"/>
      <c r="S9" s="184"/>
      <c r="T9" s="184"/>
      <c r="U9" s="184"/>
      <c r="V9" s="184"/>
      <c r="W9" s="184"/>
      <c r="X9" s="184"/>
      <c r="Y9" s="185"/>
    </row>
    <row r="10" spans="1:25" ht="87" customHeight="1" x14ac:dyDescent="0.25">
      <c r="A10" s="34">
        <v>3</v>
      </c>
      <c r="B10" s="36" t="s">
        <v>27</v>
      </c>
      <c r="C10" s="36" t="s">
        <v>9</v>
      </c>
      <c r="D10" s="36"/>
      <c r="E10" s="35" t="s">
        <v>63</v>
      </c>
      <c r="F10" s="36">
        <v>31</v>
      </c>
      <c r="G10" s="36"/>
      <c r="H10" s="36"/>
      <c r="I10" s="36">
        <v>60</v>
      </c>
      <c r="J10" s="23" t="s">
        <v>10</v>
      </c>
      <c r="K10" s="36" t="s">
        <v>11</v>
      </c>
      <c r="L10" s="36"/>
      <c r="M10" s="103"/>
      <c r="N10" s="111"/>
      <c r="O10" s="110"/>
      <c r="P10" s="139"/>
      <c r="Q10" s="183"/>
      <c r="R10" s="184"/>
      <c r="S10" s="184"/>
      <c r="T10" s="184"/>
      <c r="U10" s="184"/>
      <c r="V10" s="184"/>
      <c r="W10" s="184"/>
      <c r="X10" s="184"/>
      <c r="Y10" s="185"/>
    </row>
    <row r="11" spans="1:25" ht="56.25" customHeight="1" x14ac:dyDescent="0.25">
      <c r="A11" s="49" t="s">
        <v>62</v>
      </c>
      <c r="B11" s="12" t="s">
        <v>12</v>
      </c>
      <c r="C11" s="26" t="s">
        <v>9</v>
      </c>
      <c r="D11" s="26"/>
      <c r="E11" s="109" t="s">
        <v>35</v>
      </c>
      <c r="F11" s="2" t="s">
        <v>13</v>
      </c>
      <c r="G11" s="26" t="s">
        <v>14</v>
      </c>
      <c r="H11" s="12"/>
      <c r="I11" s="2" t="s">
        <v>15</v>
      </c>
      <c r="J11" s="26" t="s">
        <v>10</v>
      </c>
      <c r="K11" s="2" t="s">
        <v>11</v>
      </c>
      <c r="L11" s="2"/>
      <c r="M11" s="103"/>
      <c r="N11" s="109" t="s">
        <v>54</v>
      </c>
      <c r="O11" s="110"/>
      <c r="P11" s="135" t="s">
        <v>60</v>
      </c>
      <c r="Q11" s="183"/>
      <c r="R11" s="184"/>
      <c r="S11" s="184"/>
      <c r="T11" s="184"/>
      <c r="U11" s="184"/>
      <c r="V11" s="184"/>
      <c r="W11" s="184"/>
      <c r="X11" s="184"/>
      <c r="Y11" s="185"/>
    </row>
    <row r="12" spans="1:25" ht="56.25" customHeight="1" thickBot="1" x14ac:dyDescent="0.3">
      <c r="A12" s="48" t="s">
        <v>61</v>
      </c>
      <c r="B12" s="15" t="s">
        <v>12</v>
      </c>
      <c r="C12" s="14" t="s">
        <v>9</v>
      </c>
      <c r="D12" s="32"/>
      <c r="E12" s="134"/>
      <c r="F12" s="8" t="s">
        <v>13</v>
      </c>
      <c r="G12" s="14" t="s">
        <v>14</v>
      </c>
      <c r="H12" s="15"/>
      <c r="I12" s="8" t="s">
        <v>15</v>
      </c>
      <c r="J12" s="14" t="s">
        <v>10</v>
      </c>
      <c r="K12" s="8" t="s">
        <v>11</v>
      </c>
      <c r="L12" s="7"/>
      <c r="M12" s="136"/>
      <c r="N12" s="134"/>
      <c r="O12" s="134"/>
      <c r="P12" s="136"/>
      <c r="Q12" s="170" t="s">
        <v>44</v>
      </c>
      <c r="R12" s="171"/>
      <c r="S12" s="171"/>
      <c r="T12" s="171"/>
      <c r="U12" s="171"/>
      <c r="V12" s="171"/>
      <c r="W12" s="171"/>
      <c r="X12" s="171"/>
      <c r="Y12" s="172"/>
    </row>
    <row r="13" spans="1:25" ht="47.25" customHeight="1" x14ac:dyDescent="0.25">
      <c r="A13" s="93" t="s">
        <v>74</v>
      </c>
      <c r="B13" s="64">
        <v>37.799999999999997</v>
      </c>
      <c r="C13" s="94" t="s">
        <v>12</v>
      </c>
      <c r="D13" s="95"/>
      <c r="E13" s="144" t="s">
        <v>57</v>
      </c>
      <c r="F13" s="64" t="s">
        <v>13</v>
      </c>
      <c r="G13" s="71" t="s">
        <v>14</v>
      </c>
      <c r="H13" s="62"/>
      <c r="I13" s="64" t="s">
        <v>15</v>
      </c>
      <c r="J13" s="94" t="s">
        <v>10</v>
      </c>
      <c r="K13" s="96"/>
      <c r="L13" s="96"/>
      <c r="M13" s="115" t="s">
        <v>47</v>
      </c>
      <c r="N13" s="144" t="s">
        <v>104</v>
      </c>
      <c r="O13" s="105" t="s">
        <v>98</v>
      </c>
      <c r="P13" s="90" t="s">
        <v>56</v>
      </c>
      <c r="Q13" s="173" t="s">
        <v>48</v>
      </c>
      <c r="R13" s="174"/>
      <c r="S13" s="174"/>
      <c r="T13" s="174"/>
      <c r="U13" s="174"/>
      <c r="V13" s="174"/>
      <c r="W13" s="174"/>
      <c r="X13" s="174"/>
      <c r="Y13" s="175"/>
    </row>
    <row r="14" spans="1:25" ht="44.25" customHeight="1" x14ac:dyDescent="0.25">
      <c r="A14" s="30" t="s">
        <v>73</v>
      </c>
      <c r="B14" s="65">
        <v>37.799999999999997</v>
      </c>
      <c r="C14" s="72" t="s">
        <v>12</v>
      </c>
      <c r="D14" s="63"/>
      <c r="E14" s="103"/>
      <c r="F14" s="65" t="s">
        <v>13</v>
      </c>
      <c r="G14" s="23"/>
      <c r="H14" s="13"/>
      <c r="I14" s="65" t="s">
        <v>15</v>
      </c>
      <c r="J14" s="17"/>
      <c r="K14" s="17"/>
      <c r="L14" s="17"/>
      <c r="M14" s="110"/>
      <c r="N14" s="103"/>
      <c r="O14" s="106"/>
      <c r="P14" s="159" t="s">
        <v>77</v>
      </c>
      <c r="Q14" s="86">
        <f t="shared" ref="Q14:Y14" si="0">Q4*0.965</f>
        <v>55.97</v>
      </c>
      <c r="R14" s="86">
        <f t="shared" si="0"/>
        <v>57.9</v>
      </c>
      <c r="S14" s="86">
        <f t="shared" si="0"/>
        <v>59.83</v>
      </c>
      <c r="T14" s="86">
        <f t="shared" si="0"/>
        <v>61.76</v>
      </c>
      <c r="U14" s="86">
        <f t="shared" si="0"/>
        <v>65.62</v>
      </c>
      <c r="V14" s="86">
        <f t="shared" si="0"/>
        <v>67.55</v>
      </c>
      <c r="W14" s="86">
        <f t="shared" si="0"/>
        <v>69.48</v>
      </c>
      <c r="X14" s="86">
        <f t="shared" si="0"/>
        <v>71.41</v>
      </c>
      <c r="Y14" s="85">
        <f t="shared" si="0"/>
        <v>0</v>
      </c>
    </row>
    <row r="15" spans="1:25" ht="39" customHeight="1" x14ac:dyDescent="0.25">
      <c r="A15" s="68">
        <v>8</v>
      </c>
      <c r="B15" s="65">
        <v>37.799999999999997</v>
      </c>
      <c r="C15" s="72" t="s">
        <v>12</v>
      </c>
      <c r="D15" s="63"/>
      <c r="E15" s="103"/>
      <c r="F15" s="65" t="s">
        <v>13</v>
      </c>
      <c r="G15" s="23"/>
      <c r="H15" s="13"/>
      <c r="I15" s="65" t="s">
        <v>15</v>
      </c>
      <c r="J15" s="65"/>
      <c r="K15" s="65"/>
      <c r="L15" s="65"/>
      <c r="M15" s="110"/>
      <c r="N15" s="103"/>
      <c r="O15" s="106"/>
      <c r="P15" s="160"/>
      <c r="Q15" s="85">
        <f t="shared" ref="Q15:Y15" si="1">Q4*0.97</f>
        <v>56.26</v>
      </c>
      <c r="R15" s="85">
        <f t="shared" si="1"/>
        <v>58.199999999999996</v>
      </c>
      <c r="S15" s="85">
        <f t="shared" si="1"/>
        <v>60.14</v>
      </c>
      <c r="T15" s="85">
        <f t="shared" si="1"/>
        <v>62.08</v>
      </c>
      <c r="U15" s="85">
        <f t="shared" si="1"/>
        <v>65.959999999999994</v>
      </c>
      <c r="V15" s="85">
        <f t="shared" si="1"/>
        <v>67.899999999999991</v>
      </c>
      <c r="W15" s="85">
        <f t="shared" si="1"/>
        <v>69.84</v>
      </c>
      <c r="X15" s="85">
        <f t="shared" si="1"/>
        <v>71.78</v>
      </c>
      <c r="Y15" s="85">
        <f t="shared" si="1"/>
        <v>0</v>
      </c>
    </row>
    <row r="16" spans="1:25" ht="47.25" customHeight="1" x14ac:dyDescent="0.25">
      <c r="A16" s="73">
        <v>9</v>
      </c>
      <c r="B16" s="74">
        <v>37.799999999999997</v>
      </c>
      <c r="C16" s="72" t="s">
        <v>12</v>
      </c>
      <c r="D16" s="63"/>
      <c r="E16" s="103"/>
      <c r="F16" s="74" t="s">
        <v>13</v>
      </c>
      <c r="G16" s="23"/>
      <c r="H16" s="13"/>
      <c r="I16" s="74" t="s">
        <v>15</v>
      </c>
      <c r="J16" s="65"/>
      <c r="K16" s="65"/>
      <c r="L16" s="65"/>
      <c r="M16" s="110"/>
      <c r="N16" s="103"/>
      <c r="O16" s="107" t="s">
        <v>99</v>
      </c>
      <c r="P16" s="160"/>
      <c r="Q16" s="183" t="s">
        <v>33</v>
      </c>
      <c r="R16" s="184"/>
      <c r="S16" s="184"/>
      <c r="T16" s="184"/>
      <c r="U16" s="184"/>
      <c r="V16" s="184"/>
      <c r="W16" s="184"/>
      <c r="X16" s="184"/>
      <c r="Y16" s="185"/>
    </row>
    <row r="17" spans="1:25" ht="41.25" customHeight="1" thickBot="1" x14ac:dyDescent="0.3">
      <c r="A17" s="69">
        <v>10</v>
      </c>
      <c r="B17" s="67">
        <v>37.799999999999997</v>
      </c>
      <c r="C17" s="14" t="s">
        <v>12</v>
      </c>
      <c r="D17" s="70"/>
      <c r="E17" s="136"/>
      <c r="F17" s="7" t="s">
        <v>13</v>
      </c>
      <c r="G17" s="32"/>
      <c r="H17" s="75"/>
      <c r="I17" s="7" t="s">
        <v>15</v>
      </c>
      <c r="J17" s="7"/>
      <c r="K17" s="7"/>
      <c r="L17" s="7"/>
      <c r="M17" s="134"/>
      <c r="N17" s="136"/>
      <c r="O17" s="108"/>
      <c r="P17" s="161"/>
      <c r="Q17" s="170" t="s">
        <v>53</v>
      </c>
      <c r="R17" s="171"/>
      <c r="S17" s="171"/>
      <c r="T17" s="171"/>
      <c r="U17" s="171"/>
      <c r="V17" s="171"/>
      <c r="W17" s="171"/>
      <c r="X17" s="171"/>
      <c r="Y17" s="172"/>
    </row>
    <row r="18" spans="1:25" ht="30" customHeight="1" x14ac:dyDescent="0.25">
      <c r="A18" s="110" t="s">
        <v>65</v>
      </c>
      <c r="B18" s="186" t="s">
        <v>16</v>
      </c>
      <c r="C18" s="187" t="s">
        <v>12</v>
      </c>
      <c r="D18" s="192"/>
      <c r="E18" s="115" t="s">
        <v>67</v>
      </c>
      <c r="F18" s="186" t="s">
        <v>17</v>
      </c>
      <c r="G18" s="187"/>
      <c r="H18" s="187"/>
      <c r="I18" s="186" t="s">
        <v>18</v>
      </c>
      <c r="J18" s="186"/>
      <c r="K18" s="186"/>
      <c r="L18" s="186"/>
      <c r="M18" s="110" t="s">
        <v>39</v>
      </c>
      <c r="N18" s="155" t="s">
        <v>58</v>
      </c>
      <c r="O18" s="162"/>
      <c r="P18" s="189" t="s">
        <v>52</v>
      </c>
      <c r="Q18" s="92">
        <f>Q4*0.91</f>
        <v>52.78</v>
      </c>
      <c r="R18" s="92">
        <f t="shared" ref="R18:Y18" si="2">R4*0.91</f>
        <v>54.6</v>
      </c>
      <c r="S18" s="92">
        <f t="shared" si="2"/>
        <v>56.42</v>
      </c>
      <c r="T18" s="92">
        <f t="shared" si="2"/>
        <v>58.24</v>
      </c>
      <c r="U18" s="92">
        <f t="shared" si="2"/>
        <v>61.88</v>
      </c>
      <c r="V18" s="92">
        <f t="shared" si="2"/>
        <v>63.7</v>
      </c>
      <c r="W18" s="92">
        <f t="shared" si="2"/>
        <v>65.52</v>
      </c>
      <c r="X18" s="92">
        <f t="shared" si="2"/>
        <v>67.34</v>
      </c>
      <c r="Y18" s="92">
        <f t="shared" si="2"/>
        <v>0</v>
      </c>
    </row>
    <row r="19" spans="1:25" ht="27.75" customHeight="1" x14ac:dyDescent="0.25">
      <c r="A19" s="111"/>
      <c r="B19" s="133"/>
      <c r="C19" s="188"/>
      <c r="D19" s="193"/>
      <c r="E19" s="110"/>
      <c r="F19" s="133"/>
      <c r="G19" s="188"/>
      <c r="H19" s="188"/>
      <c r="I19" s="133"/>
      <c r="J19" s="133"/>
      <c r="K19" s="133"/>
      <c r="L19" s="133"/>
      <c r="M19" s="110"/>
      <c r="N19" s="155"/>
      <c r="O19" s="162"/>
      <c r="P19" s="189"/>
      <c r="Q19" s="85">
        <f>Q4*0.93</f>
        <v>53.940000000000005</v>
      </c>
      <c r="R19" s="85">
        <f t="shared" ref="R19:Y19" si="3">R4*0.93</f>
        <v>55.800000000000004</v>
      </c>
      <c r="S19" s="85">
        <f t="shared" si="3"/>
        <v>57.660000000000004</v>
      </c>
      <c r="T19" s="85">
        <f t="shared" si="3"/>
        <v>59.52</v>
      </c>
      <c r="U19" s="85">
        <f t="shared" si="3"/>
        <v>63.24</v>
      </c>
      <c r="V19" s="85">
        <f t="shared" si="3"/>
        <v>65.100000000000009</v>
      </c>
      <c r="W19" s="85">
        <f t="shared" si="3"/>
        <v>66.960000000000008</v>
      </c>
      <c r="X19" s="85">
        <f t="shared" si="3"/>
        <v>68.820000000000007</v>
      </c>
      <c r="Y19" s="85">
        <f t="shared" si="3"/>
        <v>0</v>
      </c>
    </row>
    <row r="20" spans="1:25" ht="57.75" customHeight="1" x14ac:dyDescent="0.25">
      <c r="A20" s="40">
        <v>12</v>
      </c>
      <c r="B20" s="39" t="s">
        <v>16</v>
      </c>
      <c r="C20" s="41" t="s">
        <v>12</v>
      </c>
      <c r="D20" s="38"/>
      <c r="E20" s="110"/>
      <c r="F20" s="39" t="s">
        <v>17</v>
      </c>
      <c r="G20" s="23"/>
      <c r="H20" s="13"/>
      <c r="I20" s="39" t="s">
        <v>18</v>
      </c>
      <c r="J20" s="39" t="s">
        <v>19</v>
      </c>
      <c r="K20" s="39"/>
      <c r="L20" s="39"/>
      <c r="M20" s="111"/>
      <c r="N20" s="157"/>
      <c r="O20" s="163"/>
      <c r="P20" s="190"/>
      <c r="Q20" s="183" t="s">
        <v>45</v>
      </c>
      <c r="R20" s="184"/>
      <c r="S20" s="184"/>
      <c r="T20" s="184"/>
      <c r="U20" s="184"/>
      <c r="V20" s="184"/>
      <c r="W20" s="184"/>
      <c r="X20" s="184"/>
      <c r="Y20" s="185"/>
    </row>
    <row r="21" spans="1:25" ht="42" customHeight="1" x14ac:dyDescent="0.25">
      <c r="A21" s="40">
        <v>13</v>
      </c>
      <c r="B21" s="39" t="s">
        <v>16</v>
      </c>
      <c r="C21" s="41" t="s">
        <v>12</v>
      </c>
      <c r="D21" s="38"/>
      <c r="E21" s="110"/>
      <c r="F21" s="39" t="s">
        <v>17</v>
      </c>
      <c r="G21" s="23"/>
      <c r="H21" s="13"/>
      <c r="I21" s="39" t="s">
        <v>18</v>
      </c>
      <c r="J21" s="39"/>
      <c r="K21" s="39"/>
      <c r="L21" s="39"/>
      <c r="M21" s="40"/>
      <c r="N21" s="40"/>
      <c r="O21" s="153" t="s">
        <v>76</v>
      </c>
      <c r="P21" s="154"/>
      <c r="Q21" s="116" t="s">
        <v>46</v>
      </c>
      <c r="R21" s="116"/>
      <c r="S21" s="116"/>
      <c r="T21" s="116"/>
      <c r="U21" s="116"/>
      <c r="V21" s="116"/>
      <c r="W21" s="116"/>
      <c r="X21" s="116"/>
      <c r="Y21" s="116"/>
    </row>
    <row r="22" spans="1:25" ht="49.5" customHeight="1" x14ac:dyDescent="0.25">
      <c r="A22" s="40">
        <v>14</v>
      </c>
      <c r="B22" s="39" t="s">
        <v>16</v>
      </c>
      <c r="C22" s="41" t="s">
        <v>12</v>
      </c>
      <c r="D22" s="38"/>
      <c r="E22" s="110"/>
      <c r="F22" s="39" t="s">
        <v>17</v>
      </c>
      <c r="G22" s="39"/>
      <c r="H22" s="39"/>
      <c r="I22" s="39" t="s">
        <v>18</v>
      </c>
      <c r="J22" s="39"/>
      <c r="K22" s="39"/>
      <c r="L22" s="39"/>
      <c r="M22" s="40"/>
      <c r="N22" s="40" t="s">
        <v>105</v>
      </c>
      <c r="O22" s="155"/>
      <c r="P22" s="156"/>
      <c r="Q22" s="183"/>
      <c r="R22" s="184"/>
      <c r="S22" s="184"/>
      <c r="T22" s="184"/>
      <c r="U22" s="184"/>
      <c r="V22" s="184"/>
      <c r="W22" s="184"/>
      <c r="X22" s="184"/>
      <c r="Y22" s="185"/>
    </row>
    <row r="23" spans="1:25" ht="46.5" customHeight="1" thickBot="1" x14ac:dyDescent="0.3">
      <c r="A23" s="51">
        <v>15</v>
      </c>
      <c r="B23" s="50" t="s">
        <v>16</v>
      </c>
      <c r="C23" s="14" t="s">
        <v>12</v>
      </c>
      <c r="D23" s="52"/>
      <c r="E23" s="110"/>
      <c r="F23" s="50" t="s">
        <v>17</v>
      </c>
      <c r="G23" s="50"/>
      <c r="H23" s="50"/>
      <c r="I23" s="50" t="s">
        <v>18</v>
      </c>
      <c r="J23" s="50"/>
      <c r="K23" s="50"/>
      <c r="L23" s="50"/>
      <c r="M23" s="46"/>
      <c r="N23" s="46"/>
      <c r="O23" s="155"/>
      <c r="P23" s="156"/>
      <c r="Q23" s="170"/>
      <c r="R23" s="171"/>
      <c r="S23" s="171"/>
      <c r="T23" s="171"/>
      <c r="U23" s="171"/>
      <c r="V23" s="171"/>
      <c r="W23" s="171"/>
      <c r="X23" s="171"/>
      <c r="Y23" s="172"/>
    </row>
    <row r="24" spans="1:25" ht="40.5" customHeight="1" x14ac:dyDescent="0.25">
      <c r="A24" s="42">
        <v>16</v>
      </c>
      <c r="B24" s="43" t="s">
        <v>16</v>
      </c>
      <c r="C24" s="41" t="s">
        <v>12</v>
      </c>
      <c r="D24" s="43"/>
      <c r="E24" s="110"/>
      <c r="F24" s="43" t="s">
        <v>17</v>
      </c>
      <c r="G24" s="43"/>
      <c r="H24" s="43"/>
      <c r="I24" s="43" t="s">
        <v>18</v>
      </c>
      <c r="J24" s="43"/>
      <c r="K24" s="43"/>
      <c r="L24" s="43"/>
      <c r="M24" s="47"/>
      <c r="N24" s="115" t="s">
        <v>102</v>
      </c>
      <c r="O24" s="155"/>
      <c r="P24" s="156"/>
      <c r="Q24" s="157" t="s">
        <v>75</v>
      </c>
      <c r="R24" s="163"/>
      <c r="S24" s="163"/>
      <c r="T24" s="163"/>
      <c r="U24" s="163"/>
      <c r="V24" s="163"/>
      <c r="W24" s="163"/>
      <c r="X24" s="163"/>
      <c r="Y24" s="158"/>
    </row>
    <row r="25" spans="1:25" ht="36.75" customHeight="1" x14ac:dyDescent="0.25">
      <c r="A25" s="40">
        <v>17</v>
      </c>
      <c r="B25" s="39" t="s">
        <v>16</v>
      </c>
      <c r="C25" s="41" t="s">
        <v>12</v>
      </c>
      <c r="D25" s="39"/>
      <c r="E25" s="110"/>
      <c r="F25" s="39" t="s">
        <v>17</v>
      </c>
      <c r="G25" s="39"/>
      <c r="H25" s="39"/>
      <c r="I25" s="39" t="s">
        <v>18</v>
      </c>
      <c r="J25" s="39"/>
      <c r="K25" s="39"/>
      <c r="L25" s="39"/>
      <c r="M25" s="45"/>
      <c r="N25" s="110"/>
      <c r="O25" s="157"/>
      <c r="P25" s="158"/>
      <c r="Q25" s="116" t="s">
        <v>42</v>
      </c>
      <c r="R25" s="116"/>
      <c r="S25" s="116"/>
      <c r="T25" s="116"/>
      <c r="U25" s="116"/>
      <c r="V25" s="116"/>
      <c r="W25" s="116"/>
      <c r="X25" s="116"/>
      <c r="Y25" s="116"/>
    </row>
    <row r="26" spans="1:25" ht="22.5" customHeight="1" x14ac:dyDescent="0.25">
      <c r="A26" s="112">
        <v>18</v>
      </c>
      <c r="B26" s="132" t="s">
        <v>16</v>
      </c>
      <c r="C26" s="194" t="s">
        <v>12</v>
      </c>
      <c r="D26" s="132"/>
      <c r="E26" s="110"/>
      <c r="F26" s="132" t="s">
        <v>17</v>
      </c>
      <c r="G26" s="132"/>
      <c r="H26" s="132"/>
      <c r="I26" s="132" t="s">
        <v>18</v>
      </c>
      <c r="J26" s="132"/>
      <c r="K26" s="132"/>
      <c r="L26" s="132"/>
      <c r="M26" s="132"/>
      <c r="N26" s="110"/>
      <c r="O26" s="109" t="s">
        <v>100</v>
      </c>
      <c r="P26" s="68" t="s">
        <v>87</v>
      </c>
      <c r="Q26" s="88">
        <f>Q4*0.87</f>
        <v>50.46</v>
      </c>
      <c r="R26" s="88">
        <f t="shared" ref="R26:Y26" si="4">R4*0.87</f>
        <v>52.2</v>
      </c>
      <c r="S26" s="88">
        <f t="shared" si="4"/>
        <v>53.94</v>
      </c>
      <c r="T26" s="88">
        <f t="shared" si="4"/>
        <v>55.68</v>
      </c>
      <c r="U26" s="88">
        <f t="shared" si="4"/>
        <v>59.16</v>
      </c>
      <c r="V26" s="88">
        <f t="shared" si="4"/>
        <v>60.9</v>
      </c>
      <c r="W26" s="88">
        <f t="shared" si="4"/>
        <v>62.64</v>
      </c>
      <c r="X26" s="88">
        <f t="shared" si="4"/>
        <v>64.38</v>
      </c>
      <c r="Y26" s="88">
        <f t="shared" si="4"/>
        <v>0</v>
      </c>
    </row>
    <row r="27" spans="1:25" ht="21.75" customHeight="1" x14ac:dyDescent="0.25">
      <c r="A27" s="104"/>
      <c r="B27" s="133"/>
      <c r="C27" s="188"/>
      <c r="D27" s="133"/>
      <c r="E27" s="111"/>
      <c r="F27" s="133"/>
      <c r="G27" s="133"/>
      <c r="H27" s="133"/>
      <c r="I27" s="133"/>
      <c r="J27" s="133"/>
      <c r="K27" s="133"/>
      <c r="L27" s="133"/>
      <c r="M27" s="133"/>
      <c r="N27" s="110"/>
      <c r="O27" s="110"/>
      <c r="P27" s="97" t="s">
        <v>86</v>
      </c>
      <c r="Q27" s="88">
        <f>Q4*0.88</f>
        <v>51.04</v>
      </c>
      <c r="R27" s="88">
        <f t="shared" ref="R27:Y27" si="5">R4*0.88</f>
        <v>52.8</v>
      </c>
      <c r="S27" s="88">
        <f t="shared" si="5"/>
        <v>54.56</v>
      </c>
      <c r="T27" s="88">
        <f t="shared" si="5"/>
        <v>56.32</v>
      </c>
      <c r="U27" s="88">
        <f t="shared" si="5"/>
        <v>59.84</v>
      </c>
      <c r="V27" s="88">
        <f t="shared" si="5"/>
        <v>61.6</v>
      </c>
      <c r="W27" s="88">
        <f t="shared" si="5"/>
        <v>63.36</v>
      </c>
      <c r="X27" s="88">
        <f t="shared" si="5"/>
        <v>65.12</v>
      </c>
      <c r="Y27" s="88">
        <f t="shared" si="5"/>
        <v>0</v>
      </c>
    </row>
    <row r="28" spans="1:25" ht="28.5" customHeight="1" x14ac:dyDescent="0.25">
      <c r="A28" s="112">
        <v>19</v>
      </c>
      <c r="B28" s="132" t="s">
        <v>16</v>
      </c>
      <c r="C28" s="194" t="s">
        <v>12</v>
      </c>
      <c r="D28" s="132"/>
      <c r="E28" s="116" t="s">
        <v>90</v>
      </c>
      <c r="F28" s="132" t="s">
        <v>17</v>
      </c>
      <c r="G28" s="132"/>
      <c r="H28" s="132"/>
      <c r="I28" s="132" t="s">
        <v>18</v>
      </c>
      <c r="J28" s="132"/>
      <c r="K28" s="132"/>
      <c r="L28" s="132"/>
      <c r="M28" s="109" t="s">
        <v>72</v>
      </c>
      <c r="N28" s="116" t="s">
        <v>108</v>
      </c>
      <c r="O28" s="110"/>
      <c r="P28" s="191" t="s">
        <v>81</v>
      </c>
      <c r="Q28" s="88">
        <f>Q4*0.89</f>
        <v>51.62</v>
      </c>
      <c r="R28" s="88">
        <f t="shared" ref="R28:Y28" si="6">R4*0.89</f>
        <v>53.4</v>
      </c>
      <c r="S28" s="88">
        <f t="shared" si="6"/>
        <v>55.18</v>
      </c>
      <c r="T28" s="88">
        <f t="shared" si="6"/>
        <v>56.96</v>
      </c>
      <c r="U28" s="88">
        <f t="shared" si="6"/>
        <v>60.52</v>
      </c>
      <c r="V28" s="88">
        <f t="shared" si="6"/>
        <v>62.300000000000004</v>
      </c>
      <c r="W28" s="88">
        <f t="shared" si="6"/>
        <v>64.08</v>
      </c>
      <c r="X28" s="88">
        <f t="shared" si="6"/>
        <v>65.86</v>
      </c>
      <c r="Y28" s="88">
        <f t="shared" si="6"/>
        <v>0</v>
      </c>
    </row>
    <row r="29" spans="1:25" ht="27.75" customHeight="1" x14ac:dyDescent="0.25">
      <c r="A29" s="104"/>
      <c r="B29" s="133"/>
      <c r="C29" s="188"/>
      <c r="D29" s="133"/>
      <c r="E29" s="116"/>
      <c r="F29" s="133"/>
      <c r="G29" s="133"/>
      <c r="H29" s="133"/>
      <c r="I29" s="133"/>
      <c r="J29" s="133"/>
      <c r="K29" s="133"/>
      <c r="L29" s="133"/>
      <c r="M29" s="110"/>
      <c r="N29" s="116"/>
      <c r="O29" s="111"/>
      <c r="P29" s="189"/>
      <c r="Q29" s="183" t="s">
        <v>43</v>
      </c>
      <c r="R29" s="184"/>
      <c r="S29" s="184"/>
      <c r="T29" s="184"/>
      <c r="U29" s="184"/>
      <c r="V29" s="184"/>
      <c r="W29" s="184"/>
      <c r="X29" s="184"/>
      <c r="Y29" s="185"/>
    </row>
    <row r="30" spans="1:25" ht="56.25" customHeight="1" x14ac:dyDescent="0.25">
      <c r="A30" s="37" t="s">
        <v>89</v>
      </c>
      <c r="B30" s="39" t="s">
        <v>20</v>
      </c>
      <c r="C30" s="41">
        <v>37.200000000000003</v>
      </c>
      <c r="D30" s="44"/>
      <c r="E30" s="116"/>
      <c r="F30" s="39"/>
      <c r="G30" s="41" t="s">
        <v>84</v>
      </c>
      <c r="H30" s="38"/>
      <c r="I30" s="39" t="s">
        <v>21</v>
      </c>
      <c r="J30" s="41" t="s">
        <v>22</v>
      </c>
      <c r="K30" s="38"/>
      <c r="L30" s="38"/>
      <c r="M30" s="111"/>
      <c r="N30" s="78" t="s">
        <v>107</v>
      </c>
      <c r="O30" s="80" t="s">
        <v>109</v>
      </c>
      <c r="P30" s="190"/>
      <c r="Q30" s="164" t="s">
        <v>82</v>
      </c>
      <c r="R30" s="165"/>
      <c r="S30" s="165"/>
      <c r="T30" s="165"/>
      <c r="U30" s="165"/>
      <c r="V30" s="165"/>
      <c r="W30" s="165"/>
      <c r="X30" s="165"/>
      <c r="Y30" s="166"/>
    </row>
    <row r="31" spans="1:25" ht="48" customHeight="1" x14ac:dyDescent="0.25">
      <c r="A31" s="53" t="s">
        <v>68</v>
      </c>
      <c r="B31" s="39" t="s">
        <v>20</v>
      </c>
      <c r="C31" s="39">
        <v>38</v>
      </c>
      <c r="D31" s="39"/>
      <c r="E31" s="116"/>
      <c r="F31" s="39"/>
      <c r="G31" s="39"/>
      <c r="H31" s="39"/>
      <c r="I31" s="39" t="s">
        <v>21</v>
      </c>
      <c r="J31" s="20" t="s">
        <v>22</v>
      </c>
      <c r="K31" s="43"/>
      <c r="L31" s="39"/>
      <c r="M31" s="110" t="s">
        <v>91</v>
      </c>
      <c r="N31" s="109" t="s">
        <v>59</v>
      </c>
      <c r="O31" s="112" t="s">
        <v>101</v>
      </c>
      <c r="P31" s="40" t="s">
        <v>88</v>
      </c>
      <c r="Q31" s="85">
        <f>Q4*0.67</f>
        <v>38.86</v>
      </c>
      <c r="R31" s="85">
        <f t="shared" ref="R31:Y31" si="7">R4*0.67</f>
        <v>40.200000000000003</v>
      </c>
      <c r="S31" s="85">
        <f t="shared" si="7"/>
        <v>41.54</v>
      </c>
      <c r="T31" s="85">
        <f t="shared" si="7"/>
        <v>42.88</v>
      </c>
      <c r="U31" s="85">
        <f t="shared" si="7"/>
        <v>45.56</v>
      </c>
      <c r="V31" s="85">
        <f t="shared" si="7"/>
        <v>46.900000000000006</v>
      </c>
      <c r="W31" s="85">
        <f t="shared" si="7"/>
        <v>48.24</v>
      </c>
      <c r="X31" s="85">
        <f t="shared" si="7"/>
        <v>49.580000000000005</v>
      </c>
      <c r="Y31" s="85">
        <f t="shared" si="7"/>
        <v>0</v>
      </c>
    </row>
    <row r="32" spans="1:25" ht="60.75" customHeight="1" thickBot="1" x14ac:dyDescent="0.3">
      <c r="A32" s="77" t="s">
        <v>69</v>
      </c>
      <c r="B32" s="54" t="s">
        <v>23</v>
      </c>
      <c r="C32" s="54">
        <v>38</v>
      </c>
      <c r="D32" s="54"/>
      <c r="E32" s="87"/>
      <c r="F32" s="54"/>
      <c r="G32" s="54"/>
      <c r="H32" s="54"/>
      <c r="I32" s="54">
        <v>60</v>
      </c>
      <c r="J32" s="54"/>
      <c r="K32" s="54"/>
      <c r="L32" s="55"/>
      <c r="M32" s="114"/>
      <c r="N32" s="114"/>
      <c r="O32" s="113"/>
      <c r="P32" s="76" t="s">
        <v>97</v>
      </c>
      <c r="Q32" s="91">
        <f>Q4*0.68</f>
        <v>39.440000000000005</v>
      </c>
      <c r="R32" s="91">
        <f t="shared" ref="R32:Y32" si="8">R4*0.68</f>
        <v>40.800000000000004</v>
      </c>
      <c r="S32" s="91">
        <f t="shared" si="8"/>
        <v>42.160000000000004</v>
      </c>
      <c r="T32" s="91">
        <f t="shared" si="8"/>
        <v>43.52</v>
      </c>
      <c r="U32" s="91">
        <f t="shared" si="8"/>
        <v>46.24</v>
      </c>
      <c r="V32" s="91">
        <f t="shared" si="8"/>
        <v>47.6</v>
      </c>
      <c r="W32" s="91">
        <f t="shared" si="8"/>
        <v>48.96</v>
      </c>
      <c r="X32" s="91">
        <f t="shared" si="8"/>
        <v>50.32</v>
      </c>
      <c r="Y32" s="91">
        <f t="shared" si="8"/>
        <v>0</v>
      </c>
    </row>
    <row r="33" spans="1:25" ht="7.5" customHeight="1" thickTop="1" thickBot="1" x14ac:dyDescent="0.3">
      <c r="A33" s="56"/>
      <c r="B33" s="57"/>
      <c r="C33" s="58"/>
      <c r="D33" s="57"/>
      <c r="E33" s="59"/>
      <c r="F33" s="57"/>
      <c r="G33" s="57"/>
      <c r="H33" s="57"/>
      <c r="I33" s="57"/>
      <c r="J33" s="57"/>
      <c r="K33" s="57"/>
      <c r="L33" s="57"/>
      <c r="M33" s="59"/>
      <c r="N33" s="56"/>
      <c r="O33" s="56"/>
      <c r="P33" s="60"/>
      <c r="Q33" s="56"/>
      <c r="R33" s="82"/>
      <c r="S33" s="82"/>
      <c r="T33" s="82"/>
      <c r="U33" s="82"/>
      <c r="V33" s="82"/>
      <c r="W33" s="82"/>
      <c r="X33" s="82"/>
      <c r="Y33" s="82"/>
    </row>
    <row r="34" spans="1:25" ht="43.5" customHeight="1" x14ac:dyDescent="0.25">
      <c r="A34" s="177" t="s">
        <v>85</v>
      </c>
      <c r="B34" s="20">
        <v>37.799999999999997</v>
      </c>
      <c r="D34" s="33"/>
      <c r="E34" s="18"/>
      <c r="F34" s="20" t="s">
        <v>24</v>
      </c>
      <c r="G34" s="20"/>
      <c r="H34" s="11"/>
      <c r="I34" s="20" t="s">
        <v>25</v>
      </c>
      <c r="J34" s="20"/>
      <c r="K34" s="10"/>
      <c r="L34" s="21"/>
      <c r="M34" s="24" t="s">
        <v>26</v>
      </c>
      <c r="N34" s="89"/>
      <c r="O34" s="90"/>
      <c r="P34" s="79" t="s">
        <v>94</v>
      </c>
      <c r="Q34" s="98" t="s">
        <v>96</v>
      </c>
      <c r="R34" s="99"/>
      <c r="S34" s="99"/>
      <c r="T34" s="99"/>
      <c r="U34" s="99"/>
      <c r="V34" s="99"/>
      <c r="W34" s="99"/>
      <c r="X34" s="99"/>
      <c r="Y34" s="100"/>
    </row>
    <row r="35" spans="1:25" ht="45" customHeight="1" thickBot="1" x14ac:dyDescent="0.3">
      <c r="A35" s="178"/>
      <c r="B35" s="14" t="s">
        <v>80</v>
      </c>
      <c r="C35" s="14" t="s">
        <v>12</v>
      </c>
      <c r="D35" s="14"/>
      <c r="E35" s="8"/>
      <c r="F35" s="8"/>
      <c r="G35" s="14" t="s">
        <v>28</v>
      </c>
      <c r="H35" s="14"/>
      <c r="I35" s="8"/>
      <c r="J35" s="14" t="s">
        <v>10</v>
      </c>
      <c r="K35" s="8"/>
      <c r="L35" s="8"/>
      <c r="M35" s="5" t="s">
        <v>41</v>
      </c>
      <c r="N35" s="22"/>
      <c r="O35" s="6"/>
      <c r="P35" s="81" t="s">
        <v>93</v>
      </c>
      <c r="Q35" s="101" t="s">
        <v>95</v>
      </c>
      <c r="R35" s="102"/>
      <c r="S35" s="102"/>
      <c r="T35" s="102"/>
      <c r="U35" s="102"/>
      <c r="V35" s="102"/>
      <c r="W35" s="102"/>
      <c r="X35" s="102"/>
      <c r="Y35" s="102"/>
    </row>
    <row r="36" spans="1:25" ht="39.75" customHeight="1" x14ac:dyDescent="0.25">
      <c r="A36" s="144" t="s">
        <v>70</v>
      </c>
      <c r="B36" s="23">
        <v>37.4</v>
      </c>
      <c r="C36" s="10"/>
      <c r="D36" s="10"/>
      <c r="E36" s="115" t="s">
        <v>83</v>
      </c>
      <c r="F36" s="23" t="s">
        <v>13</v>
      </c>
      <c r="G36" s="10"/>
      <c r="H36" s="10"/>
      <c r="I36" s="23" t="s">
        <v>29</v>
      </c>
      <c r="J36" s="23"/>
      <c r="K36" s="16"/>
      <c r="L36" s="21"/>
      <c r="M36" s="24" t="s">
        <v>30</v>
      </c>
      <c r="N36" s="9"/>
      <c r="O36" s="9"/>
      <c r="P36" s="103" t="s">
        <v>92</v>
      </c>
      <c r="Q36" s="92">
        <f>Q4*0.68</f>
        <v>39.440000000000005</v>
      </c>
      <c r="R36" s="92">
        <f t="shared" ref="R36:Y36" si="9">R4*0.68</f>
        <v>40.800000000000004</v>
      </c>
      <c r="S36" s="92">
        <f t="shared" si="9"/>
        <v>42.160000000000004</v>
      </c>
      <c r="T36" s="92">
        <f t="shared" si="9"/>
        <v>43.52</v>
      </c>
      <c r="U36" s="92">
        <f t="shared" si="9"/>
        <v>46.24</v>
      </c>
      <c r="V36" s="92">
        <f t="shared" si="9"/>
        <v>47.6</v>
      </c>
      <c r="W36" s="92">
        <f t="shared" si="9"/>
        <v>48.96</v>
      </c>
      <c r="X36" s="92">
        <f t="shared" si="9"/>
        <v>50.32</v>
      </c>
      <c r="Y36" s="92">
        <f t="shared" si="9"/>
        <v>0</v>
      </c>
    </row>
    <row r="37" spans="1:25" ht="49.5" customHeight="1" x14ac:dyDescent="0.25">
      <c r="A37" s="103"/>
      <c r="B37" s="20">
        <v>37.200000000000003</v>
      </c>
      <c r="C37" s="21"/>
      <c r="D37" s="21"/>
      <c r="E37" s="110"/>
      <c r="F37" s="20" t="s">
        <v>84</v>
      </c>
      <c r="G37" s="21"/>
      <c r="H37" s="21"/>
      <c r="I37" s="11" t="s">
        <v>22</v>
      </c>
      <c r="J37" s="20"/>
      <c r="K37" s="21"/>
      <c r="L37" s="2"/>
      <c r="M37" s="109" t="s">
        <v>40</v>
      </c>
      <c r="N37" s="3"/>
      <c r="O37" s="3"/>
      <c r="P37" s="104"/>
      <c r="Q37" s="85">
        <f>Q4*0.69</f>
        <v>40.019999999999996</v>
      </c>
      <c r="R37" s="85">
        <f t="shared" ref="R37:Y37" si="10">R4*0.69</f>
        <v>41.4</v>
      </c>
      <c r="S37" s="85">
        <f t="shared" si="10"/>
        <v>42.779999999999994</v>
      </c>
      <c r="T37" s="85">
        <f t="shared" si="10"/>
        <v>44.16</v>
      </c>
      <c r="U37" s="85">
        <f t="shared" si="10"/>
        <v>46.919999999999995</v>
      </c>
      <c r="V37" s="85">
        <f t="shared" si="10"/>
        <v>48.3</v>
      </c>
      <c r="W37" s="85">
        <f t="shared" si="10"/>
        <v>49.679999999999993</v>
      </c>
      <c r="X37" s="85">
        <f t="shared" si="10"/>
        <v>51.059999999999995</v>
      </c>
      <c r="Y37" s="85">
        <f t="shared" si="10"/>
        <v>0</v>
      </c>
    </row>
    <row r="38" spans="1:25" ht="32.25" customHeight="1" thickBot="1" x14ac:dyDescent="0.3">
      <c r="A38" s="136"/>
      <c r="B38" s="14">
        <v>37.799999999999997</v>
      </c>
      <c r="C38" s="8"/>
      <c r="D38" s="8"/>
      <c r="E38" s="110"/>
      <c r="F38" s="8"/>
      <c r="G38" s="8"/>
      <c r="H38" s="8"/>
      <c r="I38" s="28"/>
      <c r="J38" s="28"/>
      <c r="K38" s="8"/>
      <c r="L38" s="7"/>
      <c r="M38" s="134"/>
      <c r="N38" s="5"/>
      <c r="O38" s="5"/>
      <c r="P38" s="5"/>
      <c r="Q38" s="29"/>
      <c r="R38" s="66"/>
      <c r="S38" s="66"/>
      <c r="T38" s="66"/>
      <c r="U38" s="66"/>
      <c r="V38" s="66"/>
      <c r="W38" s="66"/>
      <c r="X38" s="66"/>
      <c r="Y38" s="66"/>
    </row>
    <row r="39" spans="1:25" ht="69" customHeight="1" x14ac:dyDescent="0.25">
      <c r="A39" s="4" t="s">
        <v>71</v>
      </c>
      <c r="B39" s="10">
        <v>30</v>
      </c>
      <c r="C39" s="13">
        <v>28</v>
      </c>
      <c r="D39" s="10"/>
      <c r="E39" s="111"/>
      <c r="F39" s="10"/>
      <c r="G39" s="10"/>
      <c r="H39" s="10"/>
      <c r="I39" s="13">
        <v>60</v>
      </c>
      <c r="J39" s="13">
        <v>75</v>
      </c>
      <c r="K39" s="10"/>
      <c r="L39" s="10"/>
      <c r="M39" s="1"/>
      <c r="N39" s="1"/>
      <c r="O39" s="1"/>
      <c r="P39" s="1"/>
      <c r="Q39" s="4"/>
      <c r="R39" s="61"/>
      <c r="S39" s="61"/>
      <c r="T39" s="61"/>
      <c r="U39" s="61"/>
      <c r="V39" s="61"/>
      <c r="W39" s="61"/>
      <c r="X39" s="61"/>
      <c r="Y39" s="61"/>
    </row>
  </sheetData>
  <mergeCells count="127">
    <mergeCell ref="E36:E39"/>
    <mergeCell ref="B18:B19"/>
    <mergeCell ref="C18:C19"/>
    <mergeCell ref="D18:D19"/>
    <mergeCell ref="D28:D29"/>
    <mergeCell ref="C28:C29"/>
    <mergeCell ref="B28:B29"/>
    <mergeCell ref="B26:B27"/>
    <mergeCell ref="C26:C27"/>
    <mergeCell ref="D26:D27"/>
    <mergeCell ref="E18:E27"/>
    <mergeCell ref="I18:I19"/>
    <mergeCell ref="P18:P20"/>
    <mergeCell ref="P28:P30"/>
    <mergeCell ref="E28:E31"/>
    <mergeCell ref="A28:A29"/>
    <mergeCell ref="F28:F29"/>
    <mergeCell ref="G28:G29"/>
    <mergeCell ref="H28:H29"/>
    <mergeCell ref="I28:I29"/>
    <mergeCell ref="J28:J29"/>
    <mergeCell ref="K28:K29"/>
    <mergeCell ref="L28:L29"/>
    <mergeCell ref="M28:M30"/>
    <mergeCell ref="L26:L27"/>
    <mergeCell ref="M26:M27"/>
    <mergeCell ref="I26:I27"/>
    <mergeCell ref="F26:F27"/>
    <mergeCell ref="G26:G27"/>
    <mergeCell ref="H26:H27"/>
    <mergeCell ref="J26:J27"/>
    <mergeCell ref="K26:K27"/>
    <mergeCell ref="Q9:Y9"/>
    <mergeCell ref="Q10:Y10"/>
    <mergeCell ref="Q11:Y11"/>
    <mergeCell ref="Q17:Y17"/>
    <mergeCell ref="Q21:Y21"/>
    <mergeCell ref="Q25:Y25"/>
    <mergeCell ref="Q24:Y24"/>
    <mergeCell ref="Q29:Y29"/>
    <mergeCell ref="Q20:Y20"/>
    <mergeCell ref="Q22:Y22"/>
    <mergeCell ref="Q23:Y23"/>
    <mergeCell ref="Q1:Y2"/>
    <mergeCell ref="Q3:Y3"/>
    <mergeCell ref="Q12:Y12"/>
    <mergeCell ref="Q13:Y13"/>
    <mergeCell ref="Q5:Y8"/>
    <mergeCell ref="A7:A8"/>
    <mergeCell ref="N13:N17"/>
    <mergeCell ref="A34:A35"/>
    <mergeCell ref="A5:A6"/>
    <mergeCell ref="B5:B6"/>
    <mergeCell ref="C5:C6"/>
    <mergeCell ref="E5:E6"/>
    <mergeCell ref="F5:F6"/>
    <mergeCell ref="D5:D6"/>
    <mergeCell ref="I5:I6"/>
    <mergeCell ref="J5:J6"/>
    <mergeCell ref="K5:K6"/>
    <mergeCell ref="A1:A4"/>
    <mergeCell ref="B1:P1"/>
    <mergeCell ref="F4:G4"/>
    <mergeCell ref="I2:M2"/>
    <mergeCell ref="N2:N4"/>
    <mergeCell ref="O2:O4"/>
    <mergeCell ref="Q16:Y16"/>
    <mergeCell ref="A36:A38"/>
    <mergeCell ref="M18:M20"/>
    <mergeCell ref="E13:E17"/>
    <mergeCell ref="M13:M17"/>
    <mergeCell ref="B7:B8"/>
    <mergeCell ref="C7:C8"/>
    <mergeCell ref="E7:E9"/>
    <mergeCell ref="F7:F8"/>
    <mergeCell ref="G7:G8"/>
    <mergeCell ref="M31:M32"/>
    <mergeCell ref="M37:M38"/>
    <mergeCell ref="D7:D8"/>
    <mergeCell ref="I7:I8"/>
    <mergeCell ref="J7:J8"/>
    <mergeCell ref="K7:K8"/>
    <mergeCell ref="L7:L8"/>
    <mergeCell ref="A26:A27"/>
    <mergeCell ref="J18:J19"/>
    <mergeCell ref="K18:K19"/>
    <mergeCell ref="L18:L19"/>
    <mergeCell ref="A18:A19"/>
    <mergeCell ref="F18:F19"/>
    <mergeCell ref="G18:G19"/>
    <mergeCell ref="H18:H19"/>
    <mergeCell ref="P2:P4"/>
    <mergeCell ref="M3:M4"/>
    <mergeCell ref="B2:H2"/>
    <mergeCell ref="F3:H3"/>
    <mergeCell ref="B4:C4"/>
    <mergeCell ref="I3:K4"/>
    <mergeCell ref="L3:L4"/>
    <mergeCell ref="N11:N12"/>
    <mergeCell ref="N5:N10"/>
    <mergeCell ref="O5:O8"/>
    <mergeCell ref="O9:O12"/>
    <mergeCell ref="P5:P6"/>
    <mergeCell ref="P11:P12"/>
    <mergeCell ref="P7:P10"/>
    <mergeCell ref="E11:E12"/>
    <mergeCell ref="H5:H6"/>
    <mergeCell ref="H7:H8"/>
    <mergeCell ref="B3:E3"/>
    <mergeCell ref="G5:G6"/>
    <mergeCell ref="M7:M12"/>
    <mergeCell ref="M5:M6"/>
    <mergeCell ref="L5:L6"/>
    <mergeCell ref="Q34:Y34"/>
    <mergeCell ref="Q35:Y35"/>
    <mergeCell ref="P36:P37"/>
    <mergeCell ref="O13:O15"/>
    <mergeCell ref="O16:O17"/>
    <mergeCell ref="O26:O29"/>
    <mergeCell ref="O31:O32"/>
    <mergeCell ref="N31:N32"/>
    <mergeCell ref="N24:N27"/>
    <mergeCell ref="N28:N29"/>
    <mergeCell ref="O21:P25"/>
    <mergeCell ref="P14:P17"/>
    <mergeCell ref="N18:O20"/>
    <mergeCell ref="Q30:Y30"/>
  </mergeCells>
  <hyperlinks>
    <hyperlink ref="B34" r:id="rId1" display="http://indogu.narod.ru/inzia.html"/>
    <hyperlink ref="F34" r:id="rId2"/>
    <hyperlink ref="I34" r:id="rId3"/>
    <hyperlink ref="B36" r:id="rId4" display="http://indogu.narod.ru/inzia.html"/>
    <hyperlink ref="F36" r:id="rId5"/>
    <hyperlink ref="I36" r:id="rId6"/>
    <hyperlink ref="M34" r:id="rId7"/>
    <hyperlink ref="M36" r:id="rId8"/>
    <hyperlink ref="B38" r:id="rId9" display="https://www.litmir.co/br/?b=231674&amp;p=25"/>
    <hyperlink ref="C12" r:id="rId10"/>
    <hyperlink ref="C11" r:id="rId11"/>
    <hyperlink ref="G30" r:id="rId12" display="33,0-34,0"/>
    <hyperlink ref="C30" r:id="rId13" display="http://fermer02.ru/ptica/888-osnovnye-trebovanija-k-rezhimu-inkubacii.html"/>
    <hyperlink ref="J12" r:id="rId14"/>
    <hyperlink ref="J11" r:id="rId15"/>
    <hyperlink ref="J10" r:id="rId16"/>
    <hyperlink ref="J9" r:id="rId17"/>
    <hyperlink ref="J7" r:id="rId18"/>
    <hyperlink ref="K5:K6" r:id="rId19" display="вы-со-кая"/>
    <hyperlink ref="C35" r:id="rId20"/>
    <hyperlink ref="J35" r:id="rId21"/>
    <hyperlink ref="G35" r:id="rId22" display="38,5-29,0"/>
    <hyperlink ref="G13" r:id="rId23" display="38,5-29,0"/>
    <hyperlink ref="G12" r:id="rId24" display="38,5-29,0"/>
    <hyperlink ref="G11" r:id="rId25" display="38,5-29,0"/>
    <hyperlink ref="B12" r:id="rId26"/>
    <hyperlink ref="B11" r:id="rId27"/>
    <hyperlink ref="J13" r:id="rId28"/>
    <hyperlink ref="B37" r:id="rId29" display="http://fermer02.ru/ptica/888-osnovnye-trebovanija-k-rezhimu-inkubacii.html"/>
    <hyperlink ref="F37" r:id="rId30" display="33,0-34,0"/>
    <hyperlink ref="I37" r:id="rId31"/>
    <hyperlink ref="J31" r:id="rId32"/>
    <hyperlink ref="J30" r:id="rId33"/>
    <hyperlink ref="C17" r:id="rId34"/>
    <hyperlink ref="C16" r:id="rId35"/>
    <hyperlink ref="C15" r:id="rId36"/>
    <hyperlink ref="C14" r:id="rId37"/>
    <hyperlink ref="C13" r:id="rId38"/>
    <hyperlink ref="C20" r:id="rId39"/>
    <hyperlink ref="C18" r:id="rId40"/>
    <hyperlink ref="C21" r:id="rId41"/>
    <hyperlink ref="C22" r:id="rId42"/>
    <hyperlink ref="C23" r:id="rId43"/>
    <hyperlink ref="A34:A35" r:id="rId44" display="инкубаци-онный шкаф"/>
    <hyperlink ref="B7:B8" r:id="rId45" display="http://svetlaya-ferma.ru/guest/page/149"/>
    <hyperlink ref="I7:I8" r:id="rId46" display="http://svetlaya-ferma.ru/guest/page/149"/>
    <hyperlink ref="I39" r:id="rId47" display="http://svetlaya-ferma.ru/guest/page/149"/>
    <hyperlink ref="C39" r:id="rId48" display="http://fermer02.ru/ptica/5287-tehnologiya-inkubacii-yaic.html"/>
    <hyperlink ref="J39" r:id="rId49" display="http://fermer02.ru/ptica/5287-tehnologiya-inkubacii-yaic.html"/>
    <hyperlink ref="Q1" r:id="rId50"/>
    <hyperlink ref="B35" r:id="rId51" display="38-38,3"/>
  </hyperlinks>
  <printOptions horizontalCentered="1" verticalCentered="1"/>
  <pageMargins left="0" right="0" top="0" bottom="0" header="0" footer="0"/>
  <pageSetup paperSize="9" orientation="portrait" horizontalDpi="0" verticalDpi="0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2016-03-14T07:40:38Z</dcterms:modified>
</cp:coreProperties>
</file>