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Самки" sheetId="1" r:id="rId1"/>
    <sheet name="Самцы" sheetId="4" r:id="rId2"/>
  </sheets>
  <calcPr calcId="125725"/>
</workbook>
</file>

<file path=xl/calcChain.xml><?xml version="1.0" encoding="utf-8"?>
<calcChain xmlns="http://schemas.openxmlformats.org/spreadsheetml/2006/main">
  <c r="I18" i="1"/>
  <c r="K18"/>
  <c r="I25"/>
  <c r="K25"/>
  <c r="I27"/>
  <c r="K27"/>
  <c r="K28"/>
  <c r="I28"/>
  <c r="K30"/>
  <c r="I30"/>
  <c r="G30"/>
  <c r="K29"/>
  <c r="I29"/>
  <c r="G29"/>
  <c r="G28"/>
  <c r="I23"/>
  <c r="K23"/>
  <c r="G27"/>
  <c r="K26"/>
  <c r="I26"/>
  <c r="G26"/>
  <c r="G25"/>
  <c r="K24"/>
  <c r="I24"/>
  <c r="G24"/>
  <c r="G23"/>
  <c r="K22"/>
  <c r="I22"/>
  <c r="G22"/>
  <c r="K21"/>
  <c r="I21"/>
  <c r="G21"/>
  <c r="G20"/>
  <c r="K19"/>
  <c r="I19"/>
  <c r="G19"/>
  <c r="G18"/>
  <c r="K17"/>
  <c r="I17"/>
  <c r="G17"/>
  <c r="G16"/>
  <c r="G17" i="4"/>
  <c r="G4"/>
  <c r="G3"/>
  <c r="G16"/>
  <c r="G15"/>
  <c r="G14"/>
  <c r="G13"/>
  <c r="G12"/>
  <c r="G11"/>
  <c r="G10"/>
  <c r="G9"/>
  <c r="G8"/>
  <c r="G7"/>
  <c r="G6"/>
  <c r="G5"/>
  <c r="C1"/>
  <c r="C16" s="1"/>
  <c r="K5" i="1"/>
  <c r="K6"/>
  <c r="K7"/>
  <c r="K8"/>
  <c r="K9"/>
  <c r="K10"/>
  <c r="K11"/>
  <c r="K3"/>
  <c r="I3"/>
  <c r="G15"/>
  <c r="G14"/>
  <c r="G12"/>
  <c r="I11"/>
  <c r="G11"/>
  <c r="I7"/>
  <c r="I6"/>
  <c r="I5"/>
  <c r="I10"/>
  <c r="G10"/>
  <c r="I9"/>
  <c r="G9"/>
  <c r="I8"/>
  <c r="G8"/>
  <c r="G5"/>
  <c r="G6"/>
  <c r="G7"/>
  <c r="G4"/>
  <c r="G3"/>
  <c r="C1"/>
  <c r="C10" s="1"/>
  <c r="C30" l="1"/>
  <c r="C28"/>
  <c r="C29"/>
  <c r="C23"/>
  <c r="C24"/>
  <c r="C25"/>
  <c r="C26"/>
  <c r="C27"/>
  <c r="C18"/>
  <c r="C19"/>
  <c r="C20"/>
  <c r="C21"/>
  <c r="C22"/>
  <c r="C17"/>
  <c r="C16"/>
  <c r="C17" i="4"/>
  <c r="C4"/>
  <c r="C3"/>
  <c r="C6"/>
  <c r="C7"/>
  <c r="C8"/>
  <c r="C9"/>
  <c r="C10"/>
  <c r="C11"/>
  <c r="C12"/>
  <c r="C13"/>
  <c r="C5"/>
  <c r="C14"/>
  <c r="C15"/>
  <c r="C14" i="1"/>
  <c r="C15"/>
  <c r="C12"/>
  <c r="C11"/>
  <c r="C9"/>
  <c r="C8"/>
  <c r="C4"/>
  <c r="C7"/>
  <c r="C6"/>
  <c r="C5"/>
  <c r="C3"/>
</calcChain>
</file>

<file path=xl/sharedStrings.xml><?xml version="1.0" encoding="utf-8"?>
<sst xmlns="http://schemas.openxmlformats.org/spreadsheetml/2006/main" count="189" uniqueCount="145">
  <si>
    <t>Имя</t>
  </si>
  <si>
    <t>Д.рожд</t>
  </si>
  <si>
    <t>Возраст</t>
  </si>
  <si>
    <t>Случка</t>
  </si>
  <si>
    <t>Дата прививки</t>
  </si>
  <si>
    <t>Дата следующей</t>
  </si>
  <si>
    <t>Окрол</t>
  </si>
  <si>
    <t>Дата</t>
  </si>
  <si>
    <t>в окроле</t>
  </si>
  <si>
    <t>Сегодня:</t>
  </si>
  <si>
    <t>желтые незаполнять</t>
  </si>
  <si>
    <t>Гем</t>
  </si>
  <si>
    <t>кол-во</t>
  </si>
  <si>
    <t>Романа</t>
  </si>
  <si>
    <t>Микс</t>
  </si>
  <si>
    <t xml:space="preserve">Кем покрыта </t>
  </si>
  <si>
    <t>История</t>
  </si>
  <si>
    <t xml:space="preserve">Ромео </t>
  </si>
  <si>
    <t>от О. К.</t>
  </si>
  <si>
    <t>Рамона</t>
  </si>
  <si>
    <t xml:space="preserve">Б. Клория </t>
  </si>
  <si>
    <t>Б. Кавалер</t>
  </si>
  <si>
    <t>м. Колодия п. Красавчик</t>
  </si>
  <si>
    <t>Б. Констанция</t>
  </si>
  <si>
    <t>Б. Конан</t>
  </si>
  <si>
    <t>от О. З Е-бург</t>
  </si>
  <si>
    <t>Б. Калиника</t>
  </si>
  <si>
    <t>Б. Кайли</t>
  </si>
  <si>
    <t>Б. Креон</t>
  </si>
  <si>
    <t>Уфа</t>
  </si>
  <si>
    <t>Б. Кора</t>
  </si>
  <si>
    <t>м. Кия п. Король</t>
  </si>
  <si>
    <t>Б. Келли</t>
  </si>
  <si>
    <t>Б. Колибри</t>
  </si>
  <si>
    <t>Б. Король Кент</t>
  </si>
  <si>
    <t>от Я. А.</t>
  </si>
  <si>
    <t xml:space="preserve">Снежка </t>
  </si>
  <si>
    <t>от В. Г. Москва</t>
  </si>
  <si>
    <t>клетка</t>
  </si>
  <si>
    <t>К верх лево</t>
  </si>
  <si>
    <t>1-2 пр</t>
  </si>
  <si>
    <t>Т низ право</t>
  </si>
  <si>
    <t>Э низ лево</t>
  </si>
  <si>
    <t>Крольчат</t>
  </si>
  <si>
    <t>Сулива</t>
  </si>
  <si>
    <t>от С. К. Е-бург</t>
  </si>
  <si>
    <t>Самира</t>
  </si>
  <si>
    <t xml:space="preserve">м. Снежка п. Стив </t>
  </si>
  <si>
    <t>Сапфир</t>
  </si>
  <si>
    <t>Сильвио</t>
  </si>
  <si>
    <t xml:space="preserve">Вакц/крольчат </t>
  </si>
  <si>
    <t>45 дней</t>
  </si>
  <si>
    <t>Крольчатник</t>
  </si>
  <si>
    <t>8м-право</t>
  </si>
  <si>
    <t>НИИПЗК Афанасьева Москва</t>
  </si>
  <si>
    <t>6м-право</t>
  </si>
  <si>
    <t xml:space="preserve">от О. К. </t>
  </si>
  <si>
    <t>Ц доп клетка</t>
  </si>
  <si>
    <t xml:space="preserve">Сантино </t>
  </si>
  <si>
    <t>от В.Г. Москва</t>
  </si>
  <si>
    <t xml:space="preserve">Стильвио </t>
  </si>
  <si>
    <t xml:space="preserve">Крольчатник </t>
  </si>
  <si>
    <t xml:space="preserve">Сапфир </t>
  </si>
  <si>
    <t>от В. И. линия Е-бург</t>
  </si>
  <si>
    <t>Ромео</t>
  </si>
  <si>
    <t xml:space="preserve">Т верх лево </t>
  </si>
  <si>
    <t>от И. Ф. Новосибирск</t>
  </si>
  <si>
    <t xml:space="preserve">Рерих </t>
  </si>
  <si>
    <t>Возврат линия белых рексов</t>
  </si>
  <si>
    <t xml:space="preserve">Чип </t>
  </si>
  <si>
    <t xml:space="preserve">Т верх право </t>
  </si>
  <si>
    <t xml:space="preserve">от Чернова Москва </t>
  </si>
  <si>
    <t>Чарли</t>
  </si>
  <si>
    <t xml:space="preserve">от Чельцова Москва </t>
  </si>
  <si>
    <t xml:space="preserve">Шон </t>
  </si>
  <si>
    <t>6м-лево</t>
  </si>
  <si>
    <t xml:space="preserve">Шершень </t>
  </si>
  <si>
    <t>м Шурка п Шушень НИИПЗК</t>
  </si>
  <si>
    <t>Шалопай</t>
  </si>
  <si>
    <t>5м-право</t>
  </si>
  <si>
    <t>Серый Вильям</t>
  </si>
  <si>
    <t>Салтыковский з/с-з</t>
  </si>
  <si>
    <t>Серый Валдай</t>
  </si>
  <si>
    <t>Суфия</t>
  </si>
  <si>
    <t xml:space="preserve">от В И </t>
  </si>
  <si>
    <t>Сьюзи</t>
  </si>
  <si>
    <t>м София п Сенатор</t>
  </si>
  <si>
    <t xml:space="preserve">Чавела </t>
  </si>
  <si>
    <t>м Черри п Чип</t>
  </si>
  <si>
    <t>Черута</t>
  </si>
  <si>
    <t>Э верх лево</t>
  </si>
  <si>
    <t>Чип</t>
  </si>
  <si>
    <t>м Чудесница п Чарли</t>
  </si>
  <si>
    <t>Чапа</t>
  </si>
  <si>
    <t>от И Ф Новосибирск</t>
  </si>
  <si>
    <t xml:space="preserve">Чародейка </t>
  </si>
  <si>
    <t>У к низ право</t>
  </si>
  <si>
    <t xml:space="preserve">Чайка </t>
  </si>
  <si>
    <t xml:space="preserve">9 шт </t>
  </si>
  <si>
    <t>Шурка</t>
  </si>
  <si>
    <t>Шанэль</t>
  </si>
  <si>
    <t>Креон+Шон</t>
  </si>
  <si>
    <t>м Шурка п Шушень</t>
  </si>
  <si>
    <t>Креон</t>
  </si>
  <si>
    <t>НИИПЗ Афанасьева</t>
  </si>
  <si>
    <t>Шуня</t>
  </si>
  <si>
    <t>1-2 лево</t>
  </si>
  <si>
    <t>м Шехерезад п Корунд</t>
  </si>
  <si>
    <t>С. Виола</t>
  </si>
  <si>
    <t>3+3Колибри</t>
  </si>
  <si>
    <t>С. Вильям</t>
  </si>
  <si>
    <t>з-с-х Салтыковский</t>
  </si>
  <si>
    <t>С Валенсия</t>
  </si>
  <si>
    <t>м С. Виола п С. Валдай</t>
  </si>
  <si>
    <t>С. Васса</t>
  </si>
  <si>
    <t>Э низ право</t>
  </si>
  <si>
    <t>м С. Ванесса п С. Вильям</t>
  </si>
  <si>
    <t>С Вереника</t>
  </si>
  <si>
    <t>м С. Вивьен п С. Вильям</t>
  </si>
  <si>
    <t>С Верея</t>
  </si>
  <si>
    <t>Т верх право</t>
  </si>
  <si>
    <t>м С. Васса С. Валаам</t>
  </si>
  <si>
    <t>шт</t>
  </si>
  <si>
    <t>сопли</t>
  </si>
  <si>
    <t>Цоколь</t>
  </si>
  <si>
    <t xml:space="preserve">4-1 ф дети </t>
  </si>
  <si>
    <t>3-1ф</t>
  </si>
  <si>
    <t xml:space="preserve">сама у кур верх право </t>
  </si>
  <si>
    <t>3-1Ф</t>
  </si>
  <si>
    <t>У кур верх лев</t>
  </si>
  <si>
    <t>4-1ф</t>
  </si>
  <si>
    <t>с 9 по 20,02</t>
  </si>
  <si>
    <t>с 6 по 20,02</t>
  </si>
  <si>
    <t>1-1ф</t>
  </si>
  <si>
    <t>7 шт в 28,02,</t>
  </si>
  <si>
    <t>6 шт 28,02,</t>
  </si>
  <si>
    <t>2-1ф</t>
  </si>
  <si>
    <t xml:space="preserve">Т низ лево </t>
  </si>
  <si>
    <t>У кур низ лев</t>
  </si>
  <si>
    <t>пред окролы</t>
  </si>
  <si>
    <t>19,12,14</t>
  </si>
  <si>
    <t>14,10,14</t>
  </si>
  <si>
    <t>Т2-низ лево</t>
  </si>
  <si>
    <t>Т-верх право</t>
  </si>
  <si>
    <t>Т-верх лево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</si>
</sst>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4" fontId="1" fillId="6" borderId="0" xfId="0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1" fillId="6" borderId="0" xfId="0" applyFont="1" applyFill="1"/>
    <xf numFmtId="14" fontId="0" fillId="4" borderId="1" xfId="0" applyNumberFormat="1" applyFill="1" applyBorder="1"/>
    <xf numFmtId="14" fontId="5" fillId="4" borderId="1" xfId="0" applyNumberFormat="1" applyFont="1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5" fillId="9" borderId="1" xfId="0" quotePrefix="1" applyNumberFormat="1" applyFont="1" applyFill="1" applyBorder="1"/>
    <xf numFmtId="14" fontId="0" fillId="9" borderId="1" xfId="0" applyNumberFormat="1" applyFill="1" applyBorder="1"/>
    <xf numFmtId="14" fontId="5" fillId="9" borderId="1" xfId="0" applyNumberFormat="1" applyFont="1" applyFill="1" applyBorder="1"/>
    <xf numFmtId="14" fontId="0" fillId="3" borderId="1" xfId="0" applyNumberFormat="1" applyFill="1" applyBorder="1"/>
    <xf numFmtId="164" fontId="0" fillId="10" borderId="1" xfId="0" applyNumberFormat="1" applyFill="1" applyBorder="1" applyAlignment="1">
      <alignment horizontal="center"/>
    </xf>
    <xf numFmtId="14" fontId="0" fillId="10" borderId="1" xfId="0" applyNumberFormat="1" applyFill="1" applyBorder="1"/>
    <xf numFmtId="2" fontId="0" fillId="10" borderId="1" xfId="0" applyNumberForma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14" fontId="2" fillId="10" borderId="1" xfId="0" applyNumberFormat="1" applyFont="1" applyFill="1" applyBorder="1"/>
    <xf numFmtId="14" fontId="5" fillId="10" borderId="1" xfId="0" applyNumberFormat="1" applyFont="1" applyFill="1" applyBorder="1"/>
    <xf numFmtId="0" fontId="0" fillId="5" borderId="0" xfId="0" applyFill="1" applyAlignment="1">
      <alignment horizontal="center"/>
    </xf>
    <xf numFmtId="14" fontId="2" fillId="10" borderId="1" xfId="0" applyNumberFormat="1" applyFont="1" applyFill="1" applyBorder="1" applyAlignment="1">
      <alignment horizontal="right"/>
    </xf>
    <xf numFmtId="14" fontId="5" fillId="1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7" borderId="1" xfId="0" applyFill="1" applyBorder="1"/>
    <xf numFmtId="14" fontId="4" fillId="7" borderId="1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/>
    <xf numFmtId="16" fontId="5" fillId="0" borderId="1" xfId="0" applyNumberFormat="1" applyFont="1" applyFill="1" applyBorder="1"/>
    <xf numFmtId="0" fontId="6" fillId="0" borderId="1" xfId="0" applyFont="1" applyFill="1" applyBorder="1"/>
    <xf numFmtId="14" fontId="7" fillId="9" borderId="1" xfId="0" applyNumberFormat="1" applyFont="1" applyFill="1" applyBorder="1"/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workbookViewId="0">
      <selection activeCell="I24" sqref="I24"/>
    </sheetView>
  </sheetViews>
  <sheetFormatPr defaultRowHeight="15"/>
  <cols>
    <col min="1" max="1" width="13.5703125" customWidth="1"/>
    <col min="2" max="2" width="10.140625" bestFit="1" customWidth="1"/>
    <col min="3" max="3" width="10.7109375" customWidth="1"/>
    <col min="4" max="4" width="14.28515625" customWidth="1"/>
    <col min="5" max="7" width="10.140625" bestFit="1" customWidth="1"/>
    <col min="8" max="8" width="10.42578125" customWidth="1"/>
    <col min="9" max="9" width="11.28515625" customWidth="1"/>
    <col min="10" max="10" width="12" style="6" customWidth="1"/>
    <col min="11" max="11" width="14.28515625" customWidth="1"/>
    <col min="12" max="12" width="14.42578125" customWidth="1"/>
    <col min="13" max="13" width="24.7109375" customWidth="1"/>
    <col min="14" max="14" width="22.85546875" customWidth="1"/>
  </cols>
  <sheetData>
    <row r="1" spans="1:14">
      <c r="B1" s="15" t="s">
        <v>9</v>
      </c>
      <c r="C1" s="4">
        <f ca="1">TODAY()</f>
        <v>42071</v>
      </c>
      <c r="D1" s="44" t="s">
        <v>4</v>
      </c>
      <c r="E1" s="45"/>
      <c r="F1" s="46" t="s">
        <v>5</v>
      </c>
      <c r="G1" s="47"/>
      <c r="H1" s="48" t="s">
        <v>7</v>
      </c>
      <c r="I1" s="49"/>
      <c r="J1" s="30" t="s">
        <v>12</v>
      </c>
      <c r="K1" s="35" t="s">
        <v>50</v>
      </c>
      <c r="L1" s="36"/>
      <c r="N1" s="33" t="s">
        <v>16</v>
      </c>
    </row>
    <row r="2" spans="1:14">
      <c r="A2" s="1" t="s">
        <v>0</v>
      </c>
      <c r="B2" s="1" t="s">
        <v>1</v>
      </c>
      <c r="C2" s="1" t="s">
        <v>2</v>
      </c>
      <c r="D2" s="19" t="s">
        <v>139</v>
      </c>
      <c r="E2" s="19" t="s">
        <v>11</v>
      </c>
      <c r="F2" s="18" t="s">
        <v>14</v>
      </c>
      <c r="G2" s="18" t="s">
        <v>11</v>
      </c>
      <c r="H2" s="3" t="s">
        <v>3</v>
      </c>
      <c r="I2" s="3" t="s">
        <v>6</v>
      </c>
      <c r="J2" s="7" t="s">
        <v>8</v>
      </c>
      <c r="K2" s="35" t="s">
        <v>51</v>
      </c>
      <c r="L2" s="35" t="s">
        <v>38</v>
      </c>
      <c r="M2" s="1" t="s">
        <v>15</v>
      </c>
      <c r="N2" s="1"/>
    </row>
    <row r="3" spans="1:14">
      <c r="A3" s="2" t="s">
        <v>13</v>
      </c>
      <c r="B3" s="23">
        <v>41852</v>
      </c>
      <c r="C3" s="24">
        <f t="shared" ref="C3:C7" ca="1" si="0">($C$1-B3)/30.4</f>
        <v>7.2039473684210531</v>
      </c>
      <c r="D3" s="20"/>
      <c r="E3" s="21">
        <v>42028</v>
      </c>
      <c r="F3" s="25"/>
      <c r="G3" s="28">
        <f>E3+360</f>
        <v>42388</v>
      </c>
      <c r="H3" s="23">
        <v>42037</v>
      </c>
      <c r="I3" s="31">
        <f>H3+31</f>
        <v>42068</v>
      </c>
      <c r="J3" s="37"/>
      <c r="K3" s="31">
        <f>H3+75</f>
        <v>42112</v>
      </c>
      <c r="L3" s="34" t="s">
        <v>138</v>
      </c>
      <c r="M3" s="2" t="s">
        <v>17</v>
      </c>
      <c r="N3" s="2" t="s">
        <v>18</v>
      </c>
    </row>
    <row r="4" spans="1:14" s="5" customFormat="1">
      <c r="A4" s="8" t="s">
        <v>19</v>
      </c>
      <c r="B4" s="9">
        <v>41916</v>
      </c>
      <c r="C4" s="26">
        <f t="shared" ca="1" si="0"/>
        <v>5.0986842105263159</v>
      </c>
      <c r="D4" s="20"/>
      <c r="E4" s="21">
        <v>42028</v>
      </c>
      <c r="F4" s="25"/>
      <c r="G4" s="28">
        <f>E4+360</f>
        <v>42388</v>
      </c>
      <c r="H4" s="16"/>
      <c r="I4" s="31"/>
      <c r="J4" s="10"/>
      <c r="K4" s="31"/>
      <c r="L4" s="8" t="s">
        <v>39</v>
      </c>
      <c r="M4" s="8"/>
      <c r="N4" s="8" t="s">
        <v>18</v>
      </c>
    </row>
    <row r="5" spans="1:14" s="5" customFormat="1">
      <c r="A5" s="8" t="s">
        <v>20</v>
      </c>
      <c r="B5" s="9">
        <v>40961</v>
      </c>
      <c r="C5" s="24">
        <f t="shared" ca="1" si="0"/>
        <v>36.513157894736842</v>
      </c>
      <c r="D5" s="21"/>
      <c r="E5" s="21">
        <v>41886</v>
      </c>
      <c r="F5" s="25"/>
      <c r="G5" s="28">
        <f t="shared" ref="G5:G7" si="1">E5+360</f>
        <v>42246</v>
      </c>
      <c r="H5" s="16">
        <v>42032</v>
      </c>
      <c r="I5" s="32">
        <f t="shared" ref="I5:I11" si="2">H5+31</f>
        <v>42063</v>
      </c>
      <c r="J5" s="10"/>
      <c r="K5" s="31">
        <f t="shared" ref="K5:K15" si="3">H5+75</f>
        <v>42107</v>
      </c>
      <c r="L5" s="8" t="s">
        <v>40</v>
      </c>
      <c r="M5" s="8" t="s">
        <v>21</v>
      </c>
      <c r="N5" s="8" t="s">
        <v>22</v>
      </c>
    </row>
    <row r="6" spans="1:14" s="5" customFormat="1">
      <c r="A6" s="8" t="s">
        <v>23</v>
      </c>
      <c r="B6" s="9">
        <v>41103</v>
      </c>
      <c r="C6" s="24">
        <f t="shared" ca="1" si="0"/>
        <v>31.842105263157897</v>
      </c>
      <c r="D6" s="21"/>
      <c r="E6" s="21">
        <v>41872</v>
      </c>
      <c r="F6" s="25"/>
      <c r="G6" s="28">
        <f t="shared" si="1"/>
        <v>42232</v>
      </c>
      <c r="H6" s="17">
        <v>42037</v>
      </c>
      <c r="I6" s="32">
        <f t="shared" si="2"/>
        <v>42068</v>
      </c>
      <c r="J6" s="10" t="s">
        <v>123</v>
      </c>
      <c r="K6" s="31">
        <f t="shared" si="3"/>
        <v>42112</v>
      </c>
      <c r="L6" s="8" t="s">
        <v>41</v>
      </c>
      <c r="M6" s="8" t="s">
        <v>24</v>
      </c>
      <c r="N6" s="8" t="s">
        <v>25</v>
      </c>
    </row>
    <row r="7" spans="1:14" s="14" customFormat="1">
      <c r="A7" s="11" t="s">
        <v>26</v>
      </c>
      <c r="B7" s="12">
        <v>41103</v>
      </c>
      <c r="C7" s="27">
        <f t="shared" ca="1" si="0"/>
        <v>31.842105263157897</v>
      </c>
      <c r="D7" s="22"/>
      <c r="E7" s="22">
        <v>41880</v>
      </c>
      <c r="F7" s="29"/>
      <c r="G7" s="28">
        <f t="shared" si="1"/>
        <v>42240</v>
      </c>
      <c r="H7" s="17">
        <v>42014</v>
      </c>
      <c r="I7" s="31">
        <f t="shared" si="2"/>
        <v>42045</v>
      </c>
      <c r="J7" s="13" t="s">
        <v>122</v>
      </c>
      <c r="K7" s="31">
        <f t="shared" si="3"/>
        <v>42089</v>
      </c>
      <c r="L7" s="11" t="s">
        <v>42</v>
      </c>
      <c r="M7" s="11" t="s">
        <v>24</v>
      </c>
      <c r="N7" s="11" t="s">
        <v>25</v>
      </c>
    </row>
    <row r="8" spans="1:14" s="14" customFormat="1">
      <c r="A8" s="11" t="s">
        <v>27</v>
      </c>
      <c r="B8" s="12">
        <v>41129</v>
      </c>
      <c r="C8" s="27">
        <f t="shared" ref="C8" ca="1" si="4">($C$1-B8)/30.4</f>
        <v>30.986842105263161</v>
      </c>
      <c r="D8" s="22"/>
      <c r="E8" s="22">
        <v>41663</v>
      </c>
      <c r="F8" s="29"/>
      <c r="G8" s="28">
        <f t="shared" ref="G8" si="5">E8+360</f>
        <v>42023</v>
      </c>
      <c r="H8" s="17">
        <v>42347</v>
      </c>
      <c r="I8" s="31">
        <f t="shared" si="2"/>
        <v>42378</v>
      </c>
      <c r="J8" s="13" t="s">
        <v>135</v>
      </c>
      <c r="K8" s="31">
        <f t="shared" si="3"/>
        <v>42422</v>
      </c>
      <c r="L8" s="11" t="s">
        <v>128</v>
      </c>
      <c r="M8" s="11" t="s">
        <v>28</v>
      </c>
      <c r="N8" s="11" t="s">
        <v>29</v>
      </c>
    </row>
    <row r="9" spans="1:14" s="14" customFormat="1">
      <c r="A9" s="11" t="s">
        <v>30</v>
      </c>
      <c r="B9" s="12">
        <v>41466</v>
      </c>
      <c r="C9" s="27">
        <f t="shared" ref="C9:C10" ca="1" si="6">($C$1-B9)/30.4</f>
        <v>19.901315789473685</v>
      </c>
      <c r="D9" s="22"/>
      <c r="E9" s="22">
        <v>41890</v>
      </c>
      <c r="F9" s="29"/>
      <c r="G9" s="28">
        <f t="shared" ref="G9:G10" si="7">E9+360</f>
        <v>42250</v>
      </c>
      <c r="H9" s="17">
        <v>42037</v>
      </c>
      <c r="I9" s="31">
        <f t="shared" si="2"/>
        <v>42068</v>
      </c>
      <c r="J9" s="13"/>
      <c r="K9" s="31">
        <f t="shared" si="3"/>
        <v>42112</v>
      </c>
      <c r="L9" s="11" t="s">
        <v>137</v>
      </c>
      <c r="M9" s="11" t="s">
        <v>28</v>
      </c>
      <c r="N9" s="11" t="s">
        <v>31</v>
      </c>
    </row>
    <row r="10" spans="1:14" s="14" customFormat="1">
      <c r="A10" s="11" t="s">
        <v>32</v>
      </c>
      <c r="B10" s="12">
        <v>41730</v>
      </c>
      <c r="C10" s="27">
        <f t="shared" ca="1" si="6"/>
        <v>11.217105263157896</v>
      </c>
      <c r="D10" s="22"/>
      <c r="E10" s="22">
        <v>41981</v>
      </c>
      <c r="F10" s="29"/>
      <c r="G10" s="28">
        <f t="shared" si="7"/>
        <v>42341</v>
      </c>
      <c r="H10" s="17">
        <v>42025</v>
      </c>
      <c r="I10" s="31">
        <f t="shared" si="2"/>
        <v>42056</v>
      </c>
      <c r="J10" s="13"/>
      <c r="K10" s="31">
        <f t="shared" si="3"/>
        <v>42100</v>
      </c>
      <c r="L10" s="11" t="s">
        <v>41</v>
      </c>
      <c r="M10" s="11" t="s">
        <v>21</v>
      </c>
      <c r="N10" s="11" t="s">
        <v>18</v>
      </c>
    </row>
    <row r="11" spans="1:14" s="14" customFormat="1">
      <c r="A11" s="11" t="s">
        <v>33</v>
      </c>
      <c r="B11" s="12">
        <v>41759</v>
      </c>
      <c r="C11" s="27">
        <f t="shared" ref="C11" ca="1" si="8">($C$1-B11)/30.4</f>
        <v>10.263157894736842</v>
      </c>
      <c r="D11" s="22"/>
      <c r="E11" s="22">
        <v>41805</v>
      </c>
      <c r="F11" s="29"/>
      <c r="G11" s="28">
        <f t="shared" ref="G11" si="9">E11+360</f>
        <v>42165</v>
      </c>
      <c r="H11" s="17">
        <v>42017</v>
      </c>
      <c r="I11" s="31">
        <f t="shared" si="2"/>
        <v>42048</v>
      </c>
      <c r="J11" s="13"/>
      <c r="K11" s="31">
        <f t="shared" si="3"/>
        <v>42092</v>
      </c>
      <c r="L11" s="11" t="s">
        <v>90</v>
      </c>
      <c r="M11" s="11" t="s">
        <v>34</v>
      </c>
      <c r="N11" s="11" t="s">
        <v>35</v>
      </c>
    </row>
    <row r="12" spans="1:14" s="14" customFormat="1">
      <c r="A12" s="11" t="s">
        <v>36</v>
      </c>
      <c r="B12" s="12">
        <v>40816</v>
      </c>
      <c r="C12" s="27">
        <f t="shared" ref="C12" ca="1" si="10">($C$1-B12)/30.4</f>
        <v>41.28289473684211</v>
      </c>
      <c r="D12" s="22"/>
      <c r="E12" s="22">
        <v>42028</v>
      </c>
      <c r="F12" s="29"/>
      <c r="G12" s="28">
        <f t="shared" ref="G12" si="11">E12+360</f>
        <v>42388</v>
      </c>
      <c r="H12" s="17"/>
      <c r="I12" s="31"/>
      <c r="J12" s="13"/>
      <c r="K12" s="31"/>
      <c r="L12" s="11" t="s">
        <v>43</v>
      </c>
      <c r="M12" s="11"/>
      <c r="N12" s="11" t="s">
        <v>37</v>
      </c>
    </row>
    <row r="13" spans="1:14" s="14" customFormat="1">
      <c r="A13" s="11"/>
      <c r="B13" s="12"/>
      <c r="C13" s="27"/>
      <c r="D13" s="22"/>
      <c r="E13" s="22"/>
      <c r="F13" s="29"/>
      <c r="G13" s="28"/>
      <c r="H13" s="17"/>
      <c r="I13" s="31"/>
      <c r="J13" s="13"/>
      <c r="K13" s="31"/>
      <c r="L13" s="11"/>
      <c r="M13" s="11"/>
      <c r="N13" s="11"/>
    </row>
    <row r="14" spans="1:14" s="14" customFormat="1">
      <c r="A14" s="11" t="s">
        <v>44</v>
      </c>
      <c r="B14" s="12">
        <v>41088</v>
      </c>
      <c r="C14" s="27">
        <f t="shared" ref="C14" ca="1" si="12">($C$1-B14)/30.4</f>
        <v>32.335526315789473</v>
      </c>
      <c r="D14" s="22"/>
      <c r="E14" s="22">
        <v>42009</v>
      </c>
      <c r="F14" s="29"/>
      <c r="G14" s="28">
        <f t="shared" ref="G14" si="13">E14+360</f>
        <v>42369</v>
      </c>
      <c r="H14" s="17"/>
      <c r="I14" s="31"/>
      <c r="J14" s="13"/>
      <c r="K14" s="31"/>
      <c r="L14" s="11" t="s">
        <v>43</v>
      </c>
      <c r="M14" s="11" t="s">
        <v>48</v>
      </c>
      <c r="N14" s="11" t="s">
        <v>45</v>
      </c>
    </row>
    <row r="15" spans="1:14" s="14" customFormat="1">
      <c r="A15" s="11" t="s">
        <v>46</v>
      </c>
      <c r="B15" s="12">
        <v>41380</v>
      </c>
      <c r="C15" s="27">
        <f t="shared" ref="C15" ca="1" si="14">($C$1-B15)/30.4</f>
        <v>22.730263157894736</v>
      </c>
      <c r="D15" s="22"/>
      <c r="E15" s="22">
        <v>41757</v>
      </c>
      <c r="F15" s="29"/>
      <c r="G15" s="28">
        <f t="shared" ref="G15" si="15">E15+360</f>
        <v>42117</v>
      </c>
      <c r="H15" s="17"/>
      <c r="I15" s="31"/>
      <c r="J15" s="13"/>
      <c r="K15" s="31"/>
      <c r="L15" s="11" t="s">
        <v>143</v>
      </c>
      <c r="M15" s="11" t="s">
        <v>49</v>
      </c>
      <c r="N15" s="11" t="s">
        <v>47</v>
      </c>
    </row>
    <row r="16" spans="1:14" s="14" customFormat="1">
      <c r="A16" s="11" t="s">
        <v>83</v>
      </c>
      <c r="B16" s="12">
        <v>41804</v>
      </c>
      <c r="C16" s="27">
        <f t="shared" ref="C16" ca="1" si="16">($C$1-B16)/30.4</f>
        <v>8.7828947368421062</v>
      </c>
      <c r="D16" s="41" t="s">
        <v>140</v>
      </c>
      <c r="E16" s="22">
        <v>42040</v>
      </c>
      <c r="F16" s="29"/>
      <c r="G16" s="28">
        <f t="shared" ref="G16" si="17">E16+360</f>
        <v>42400</v>
      </c>
      <c r="H16" s="17"/>
      <c r="I16" s="31"/>
      <c r="J16" s="13"/>
      <c r="K16" s="31"/>
      <c r="L16" s="11" t="s">
        <v>144</v>
      </c>
      <c r="M16" s="11" t="s">
        <v>48</v>
      </c>
      <c r="N16" s="11" t="s">
        <v>84</v>
      </c>
    </row>
    <row r="17" spans="1:14" s="14" customFormat="1">
      <c r="A17" s="11" t="s">
        <v>85</v>
      </c>
      <c r="B17" s="12">
        <v>41852</v>
      </c>
      <c r="C17" s="27">
        <f t="shared" ref="C17:C21" ca="1" si="18">($C$1-B17)/30.4</f>
        <v>7.2039473684210531</v>
      </c>
      <c r="D17" s="22"/>
      <c r="E17" s="22">
        <v>41897</v>
      </c>
      <c r="F17" s="29"/>
      <c r="G17" s="28">
        <f t="shared" ref="G17:G21" si="19">E17+360</f>
        <v>42257</v>
      </c>
      <c r="H17" s="17">
        <v>42038</v>
      </c>
      <c r="I17" s="31">
        <f t="shared" ref="I15:I18" si="20">H17+31</f>
        <v>42069</v>
      </c>
      <c r="J17" s="13"/>
      <c r="K17" s="31">
        <f t="shared" ref="K17:K21" si="21">H17+75</f>
        <v>42113</v>
      </c>
      <c r="L17" s="11" t="s">
        <v>142</v>
      </c>
      <c r="M17" s="11" t="s">
        <v>48</v>
      </c>
      <c r="N17" s="11" t="s">
        <v>86</v>
      </c>
    </row>
    <row r="18" spans="1:14" s="14" customFormat="1">
      <c r="A18" s="11" t="s">
        <v>87</v>
      </c>
      <c r="B18" s="12">
        <v>41500</v>
      </c>
      <c r="C18" s="27">
        <f t="shared" ca="1" si="18"/>
        <v>18.782894736842106</v>
      </c>
      <c r="D18" s="41" t="s">
        <v>141</v>
      </c>
      <c r="E18" s="22">
        <v>42028</v>
      </c>
      <c r="F18" s="29"/>
      <c r="G18" s="28">
        <f t="shared" si="19"/>
        <v>42388</v>
      </c>
      <c r="H18" s="17">
        <v>42021</v>
      </c>
      <c r="I18" s="31">
        <f t="shared" si="20"/>
        <v>42052</v>
      </c>
      <c r="J18" s="13"/>
      <c r="K18" s="31">
        <f t="shared" si="21"/>
        <v>42096</v>
      </c>
      <c r="L18" s="39" t="s">
        <v>125</v>
      </c>
      <c r="M18" s="11" t="s">
        <v>127</v>
      </c>
      <c r="N18" s="11" t="s">
        <v>88</v>
      </c>
    </row>
    <row r="19" spans="1:14" s="14" customFormat="1">
      <c r="A19" s="40" t="s">
        <v>89</v>
      </c>
      <c r="B19" s="12">
        <v>41518</v>
      </c>
      <c r="C19" s="27">
        <f t="shared" ca="1" si="18"/>
        <v>18.190789473684212</v>
      </c>
      <c r="D19" s="22"/>
      <c r="E19" s="22">
        <v>41865</v>
      </c>
      <c r="F19" s="29"/>
      <c r="G19" s="28">
        <f t="shared" si="19"/>
        <v>42225</v>
      </c>
      <c r="H19" s="17">
        <v>41974</v>
      </c>
      <c r="I19" s="31">
        <f t="shared" ref="I19:I25" si="22">H19+31</f>
        <v>42005</v>
      </c>
      <c r="J19" s="13"/>
      <c r="K19" s="31">
        <f t="shared" si="21"/>
        <v>42049</v>
      </c>
      <c r="L19" s="39" t="s">
        <v>126</v>
      </c>
      <c r="M19" s="11" t="s">
        <v>91</v>
      </c>
      <c r="N19" s="11" t="s">
        <v>92</v>
      </c>
    </row>
    <row r="20" spans="1:14" s="14" customFormat="1">
      <c r="A20" s="11" t="s">
        <v>93</v>
      </c>
      <c r="B20" s="12">
        <v>41695</v>
      </c>
      <c r="C20" s="27">
        <f t="shared" ca="1" si="18"/>
        <v>12.368421052631579</v>
      </c>
      <c r="D20" s="22"/>
      <c r="E20" s="22">
        <v>41744</v>
      </c>
      <c r="F20" s="29"/>
      <c r="G20" s="28">
        <f t="shared" si="19"/>
        <v>42104</v>
      </c>
      <c r="H20" s="17"/>
      <c r="I20" s="31"/>
      <c r="J20" s="13" t="s">
        <v>123</v>
      </c>
      <c r="K20" s="31"/>
      <c r="L20" s="11" t="s">
        <v>124</v>
      </c>
      <c r="M20" s="11"/>
      <c r="N20" s="11"/>
    </row>
    <row r="21" spans="1:14" s="14" customFormat="1">
      <c r="A21" s="11" t="s">
        <v>95</v>
      </c>
      <c r="B21" s="12">
        <v>41718</v>
      </c>
      <c r="C21" s="27">
        <f t="shared" ca="1" si="18"/>
        <v>11.611842105263159</v>
      </c>
      <c r="D21" s="22"/>
      <c r="E21" s="22">
        <v>41795</v>
      </c>
      <c r="F21" s="29"/>
      <c r="G21" s="28">
        <f t="shared" si="19"/>
        <v>42155</v>
      </c>
      <c r="H21" s="17">
        <v>42005</v>
      </c>
      <c r="I21" s="31">
        <f t="shared" si="22"/>
        <v>42036</v>
      </c>
      <c r="J21" s="13" t="s">
        <v>98</v>
      </c>
      <c r="K21" s="31">
        <f t="shared" si="21"/>
        <v>42080</v>
      </c>
      <c r="L21" s="11" t="s">
        <v>96</v>
      </c>
      <c r="M21" s="11" t="s">
        <v>72</v>
      </c>
      <c r="N21" s="11" t="s">
        <v>94</v>
      </c>
    </row>
    <row r="22" spans="1:14" s="14" customFormat="1">
      <c r="A22" s="11" t="s">
        <v>97</v>
      </c>
      <c r="B22" s="12">
        <v>41725</v>
      </c>
      <c r="C22" s="27">
        <f t="shared" ref="C22:C26" ca="1" si="23">($C$1-B22)/30.4</f>
        <v>11.381578947368421</v>
      </c>
      <c r="D22" s="22"/>
      <c r="E22" s="22">
        <v>41795</v>
      </c>
      <c r="F22" s="29"/>
      <c r="G22" s="28">
        <f t="shared" ref="G22:G26" si="24">E22+360</f>
        <v>42155</v>
      </c>
      <c r="H22" s="17">
        <v>42030</v>
      </c>
      <c r="I22" s="31">
        <f t="shared" si="22"/>
        <v>42061</v>
      </c>
      <c r="J22" s="13"/>
      <c r="K22" s="31">
        <f t="shared" ref="K22:K23" si="25">H22+75</f>
        <v>42105</v>
      </c>
      <c r="L22" s="11" t="s">
        <v>129</v>
      </c>
      <c r="M22" s="11" t="s">
        <v>69</v>
      </c>
      <c r="N22" s="11" t="s">
        <v>94</v>
      </c>
    </row>
    <row r="23" spans="1:14" s="14" customFormat="1">
      <c r="A23" s="11" t="s">
        <v>99</v>
      </c>
      <c r="B23" s="12">
        <v>40940</v>
      </c>
      <c r="C23" s="27">
        <f t="shared" ca="1" si="23"/>
        <v>37.203947368421055</v>
      </c>
      <c r="D23" s="22"/>
      <c r="E23" s="22">
        <v>41660</v>
      </c>
      <c r="F23" s="29"/>
      <c r="G23" s="28">
        <f t="shared" si="24"/>
        <v>42020</v>
      </c>
      <c r="H23" s="17">
        <v>41984</v>
      </c>
      <c r="I23" s="31">
        <f t="shared" si="22"/>
        <v>42015</v>
      </c>
      <c r="J23" s="13"/>
      <c r="K23" s="31">
        <f t="shared" si="25"/>
        <v>42059</v>
      </c>
      <c r="L23" s="39" t="s">
        <v>136</v>
      </c>
      <c r="M23" s="11" t="s">
        <v>103</v>
      </c>
      <c r="N23" s="11" t="s">
        <v>104</v>
      </c>
    </row>
    <row r="24" spans="1:14" s="14" customFormat="1">
      <c r="A24" s="11" t="s">
        <v>100</v>
      </c>
      <c r="B24" s="12">
        <v>41455</v>
      </c>
      <c r="C24" s="27">
        <f t="shared" ca="1" si="23"/>
        <v>20.263157894736842</v>
      </c>
      <c r="D24" s="22"/>
      <c r="E24" s="22">
        <v>42028</v>
      </c>
      <c r="F24" s="29"/>
      <c r="G24" s="28">
        <f t="shared" si="24"/>
        <v>42388</v>
      </c>
      <c r="H24" s="17">
        <v>42030</v>
      </c>
      <c r="I24" s="31">
        <f t="shared" si="22"/>
        <v>42061</v>
      </c>
      <c r="J24" s="13"/>
      <c r="K24" s="31">
        <f t="shared" ref="K24:K29" si="26">H24+75</f>
        <v>42105</v>
      </c>
      <c r="L24" s="11" t="s">
        <v>52</v>
      </c>
      <c r="M24" s="11" t="s">
        <v>101</v>
      </c>
      <c r="N24" s="11" t="s">
        <v>102</v>
      </c>
    </row>
    <row r="25" spans="1:14" s="14" customFormat="1">
      <c r="A25" s="11" t="s">
        <v>105</v>
      </c>
      <c r="B25" s="12">
        <v>41504</v>
      </c>
      <c r="C25" s="27">
        <f t="shared" ca="1" si="23"/>
        <v>18.651315789473685</v>
      </c>
      <c r="D25" s="22"/>
      <c r="E25" s="22">
        <v>41818</v>
      </c>
      <c r="F25" s="29"/>
      <c r="G25" s="28">
        <f t="shared" si="24"/>
        <v>42178</v>
      </c>
      <c r="H25" s="17">
        <v>42044</v>
      </c>
      <c r="I25" s="31">
        <f t="shared" si="22"/>
        <v>42075</v>
      </c>
      <c r="J25" s="13" t="s">
        <v>131</v>
      </c>
      <c r="K25" s="31">
        <f t="shared" si="26"/>
        <v>42119</v>
      </c>
      <c r="L25" s="11" t="s">
        <v>106</v>
      </c>
      <c r="M25" s="11" t="s">
        <v>78</v>
      </c>
      <c r="N25" s="11" t="s">
        <v>107</v>
      </c>
    </row>
    <row r="26" spans="1:14" s="14" customFormat="1">
      <c r="A26" s="11" t="s">
        <v>108</v>
      </c>
      <c r="B26" s="12">
        <v>40737</v>
      </c>
      <c r="C26" s="27">
        <f t="shared" ca="1" si="23"/>
        <v>43.881578947368425</v>
      </c>
      <c r="D26" s="22"/>
      <c r="E26" s="22">
        <v>41698</v>
      </c>
      <c r="F26" s="29"/>
      <c r="G26" s="28">
        <f t="shared" si="24"/>
        <v>42058</v>
      </c>
      <c r="H26" s="17">
        <v>41982</v>
      </c>
      <c r="I26" s="31">
        <f>H26+31</f>
        <v>42013</v>
      </c>
      <c r="J26" s="13" t="s">
        <v>109</v>
      </c>
      <c r="K26" s="31">
        <f t="shared" si="26"/>
        <v>42057</v>
      </c>
      <c r="L26" s="11" t="s">
        <v>133</v>
      </c>
      <c r="M26" s="11" t="s">
        <v>110</v>
      </c>
      <c r="N26" s="11" t="s">
        <v>111</v>
      </c>
    </row>
    <row r="27" spans="1:14" s="14" customFormat="1">
      <c r="A27" s="11" t="s">
        <v>112</v>
      </c>
      <c r="B27" s="12">
        <v>41023</v>
      </c>
      <c r="C27" s="27">
        <f t="shared" ref="C27:C28" ca="1" si="27">($C$1-B27)/30.4</f>
        <v>34.473684210526315</v>
      </c>
      <c r="D27" s="22"/>
      <c r="E27" s="22">
        <v>41704</v>
      </c>
      <c r="F27" s="29"/>
      <c r="G27" s="28">
        <f t="shared" ref="G27:G28" si="28">E27+360</f>
        <v>42064</v>
      </c>
      <c r="H27" s="17">
        <v>41676</v>
      </c>
      <c r="I27" s="31">
        <f>H27+31</f>
        <v>41707</v>
      </c>
      <c r="J27" s="13" t="s">
        <v>132</v>
      </c>
      <c r="K27" s="31">
        <f t="shared" si="26"/>
        <v>41751</v>
      </c>
      <c r="L27" s="11" t="s">
        <v>52</v>
      </c>
      <c r="M27" s="11"/>
      <c r="N27" s="11" t="s">
        <v>113</v>
      </c>
    </row>
    <row r="28" spans="1:14" s="14" customFormat="1">
      <c r="A28" s="11" t="s">
        <v>114</v>
      </c>
      <c r="B28" s="12">
        <v>41470</v>
      </c>
      <c r="C28" s="27">
        <f t="shared" ca="1" si="27"/>
        <v>19.769736842105264</v>
      </c>
      <c r="D28" s="22"/>
      <c r="E28" s="22">
        <v>41757</v>
      </c>
      <c r="F28" s="29"/>
      <c r="G28" s="28">
        <f t="shared" si="28"/>
        <v>42117</v>
      </c>
      <c r="H28" s="17">
        <v>42016</v>
      </c>
      <c r="I28" s="31">
        <f>H28+31</f>
        <v>42047</v>
      </c>
      <c r="J28" s="13"/>
      <c r="K28" s="31">
        <f t="shared" si="26"/>
        <v>42091</v>
      </c>
      <c r="L28" s="11" t="s">
        <v>115</v>
      </c>
      <c r="M28" s="11"/>
      <c r="N28" s="11" t="s">
        <v>116</v>
      </c>
    </row>
    <row r="29" spans="1:14" s="14" customFormat="1">
      <c r="A29" s="11" t="s">
        <v>117</v>
      </c>
      <c r="B29" s="12">
        <v>41083</v>
      </c>
      <c r="C29" s="27">
        <f t="shared" ref="C29" ca="1" si="29">($C$1-B29)/30.4</f>
        <v>32.5</v>
      </c>
      <c r="D29" s="22"/>
      <c r="E29" s="22">
        <v>42040</v>
      </c>
      <c r="F29" s="29"/>
      <c r="G29" s="28">
        <f t="shared" ref="G29" si="30">E29+360</f>
        <v>42400</v>
      </c>
      <c r="H29" s="17">
        <v>41984</v>
      </c>
      <c r="I29" s="31">
        <f>H29+31</f>
        <v>42015</v>
      </c>
      <c r="J29" s="13" t="s">
        <v>134</v>
      </c>
      <c r="K29" s="31">
        <f t="shared" si="26"/>
        <v>42059</v>
      </c>
      <c r="L29" s="11" t="s">
        <v>130</v>
      </c>
      <c r="M29" s="11"/>
      <c r="N29" s="11" t="s">
        <v>118</v>
      </c>
    </row>
    <row r="30" spans="1:14" s="14" customFormat="1">
      <c r="A30" s="11" t="s">
        <v>119</v>
      </c>
      <c r="B30" s="12">
        <v>41690</v>
      </c>
      <c r="C30" s="27">
        <f t="shared" ref="C30" ca="1" si="31">($C$1-B30)/30.4</f>
        <v>12.532894736842106</v>
      </c>
      <c r="D30" s="22"/>
      <c r="E30" s="22">
        <v>41764</v>
      </c>
      <c r="F30" s="29"/>
      <c r="G30" s="28">
        <f t="shared" ref="G30" si="32">E30+360</f>
        <v>42124</v>
      </c>
      <c r="H30" s="17">
        <v>41990</v>
      </c>
      <c r="I30" s="31">
        <f>H30+31</f>
        <v>42021</v>
      </c>
      <c r="J30" s="13"/>
      <c r="K30" s="31">
        <f t="shared" ref="K30" si="33">H30+75</f>
        <v>42065</v>
      </c>
      <c r="L30" s="11" t="s">
        <v>120</v>
      </c>
      <c r="M30" s="11"/>
      <c r="N30" s="11" t="s">
        <v>121</v>
      </c>
    </row>
    <row r="31" spans="1:14">
      <c r="J31"/>
    </row>
    <row r="32" spans="1:14">
      <c r="J32"/>
    </row>
    <row r="33" spans="9:10">
      <c r="J33"/>
    </row>
    <row r="34" spans="9:10">
      <c r="J34"/>
    </row>
    <row r="35" spans="9:10">
      <c r="J35"/>
    </row>
    <row r="36" spans="9:10">
      <c r="J36"/>
    </row>
    <row r="38" spans="9:10" ht="15.75" thickBot="1"/>
    <row r="39" spans="9:10" ht="15.75" thickBot="1">
      <c r="I39" s="42" t="s">
        <v>10</v>
      </c>
      <c r="J39" s="43"/>
    </row>
  </sheetData>
  <mergeCells count="4">
    <mergeCell ref="I39:J39"/>
    <mergeCell ref="D1:E1"/>
    <mergeCell ref="F1:G1"/>
    <mergeCell ref="H1:I1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E21" sqref="E21"/>
    </sheetView>
  </sheetViews>
  <sheetFormatPr defaultRowHeight="15"/>
  <cols>
    <col min="1" max="1" width="20.42578125" customWidth="1"/>
    <col min="2" max="2" width="13.5703125" customWidth="1"/>
    <col min="3" max="3" width="14.85546875" customWidth="1"/>
    <col min="5" max="5" width="14" customWidth="1"/>
    <col min="7" max="7" width="11.5703125" customWidth="1"/>
    <col min="8" max="8" width="22" customWidth="1"/>
    <col min="9" max="9" width="28.140625" customWidth="1"/>
  </cols>
  <sheetData>
    <row r="1" spans="1:9">
      <c r="B1" s="15" t="s">
        <v>9</v>
      </c>
      <c r="C1" s="4">
        <f ca="1">TODAY()</f>
        <v>42071</v>
      </c>
      <c r="D1" s="44" t="s">
        <v>4</v>
      </c>
      <c r="E1" s="45"/>
      <c r="F1" s="46" t="s">
        <v>5</v>
      </c>
      <c r="G1" s="47"/>
      <c r="H1" s="36"/>
      <c r="I1" s="33" t="s">
        <v>16</v>
      </c>
    </row>
    <row r="2" spans="1:9">
      <c r="A2" s="1" t="s">
        <v>0</v>
      </c>
      <c r="B2" s="1" t="s">
        <v>1</v>
      </c>
      <c r="C2" s="1" t="s">
        <v>2</v>
      </c>
      <c r="D2" s="19" t="s">
        <v>14</v>
      </c>
      <c r="E2" s="19" t="s">
        <v>11</v>
      </c>
      <c r="F2" s="18" t="s">
        <v>14</v>
      </c>
      <c r="G2" s="18" t="s">
        <v>11</v>
      </c>
      <c r="H2" s="35" t="s">
        <v>38</v>
      </c>
      <c r="I2" s="34"/>
    </row>
    <row r="3" spans="1:9">
      <c r="A3" s="34" t="s">
        <v>64</v>
      </c>
      <c r="B3" s="38">
        <v>41787</v>
      </c>
      <c r="C3" s="24">
        <f t="shared" ref="C3" ca="1" si="0">($C$1-B3)/30.4</f>
        <v>9.3421052631578956</v>
      </c>
      <c r="D3" s="20"/>
      <c r="E3" s="21">
        <v>42039</v>
      </c>
      <c r="F3" s="25"/>
      <c r="G3" s="28">
        <f>E3+360</f>
        <v>42399</v>
      </c>
      <c r="H3" s="34" t="s">
        <v>65</v>
      </c>
      <c r="I3" s="34" t="s">
        <v>66</v>
      </c>
    </row>
    <row r="4" spans="1:9">
      <c r="A4" s="34" t="s">
        <v>67</v>
      </c>
      <c r="B4" s="38">
        <v>41897</v>
      </c>
      <c r="C4" s="24">
        <f t="shared" ref="C4" ca="1" si="1">($C$1-B4)/30.4</f>
        <v>5.7236842105263159</v>
      </c>
      <c r="D4" s="20"/>
      <c r="E4" s="21">
        <v>42028</v>
      </c>
      <c r="F4" s="25"/>
      <c r="G4" s="28">
        <f>E4+360</f>
        <v>42388</v>
      </c>
      <c r="H4" s="34" t="s">
        <v>57</v>
      </c>
      <c r="I4" s="34" t="s">
        <v>68</v>
      </c>
    </row>
    <row r="5" spans="1:9" s="5" customFormat="1">
      <c r="A5" s="8" t="s">
        <v>24</v>
      </c>
      <c r="B5" s="9">
        <v>40949</v>
      </c>
      <c r="C5" s="26">
        <f t="shared" ref="C5:C16" ca="1" si="2">($C$1-B5)/30.4</f>
        <v>36.90789473684211</v>
      </c>
      <c r="D5" s="20"/>
      <c r="E5" s="21">
        <v>41704</v>
      </c>
      <c r="F5" s="25"/>
      <c r="G5" s="28">
        <f>E5+360</f>
        <v>42064</v>
      </c>
      <c r="H5" s="8" t="s">
        <v>53</v>
      </c>
      <c r="I5" s="8" t="s">
        <v>54</v>
      </c>
    </row>
    <row r="6" spans="1:9" s="5" customFormat="1">
      <c r="A6" s="8" t="s">
        <v>28</v>
      </c>
      <c r="B6" s="9">
        <v>41427</v>
      </c>
      <c r="C6" s="24">
        <f t="shared" ca="1" si="2"/>
        <v>21.184210526315791</v>
      </c>
      <c r="D6" s="21"/>
      <c r="E6" s="21">
        <v>41840</v>
      </c>
      <c r="F6" s="25"/>
      <c r="G6" s="28">
        <f t="shared" ref="G6:G16" si="3">E6+360</f>
        <v>42200</v>
      </c>
      <c r="H6" s="8" t="s">
        <v>55</v>
      </c>
      <c r="I6" s="8" t="s">
        <v>56</v>
      </c>
    </row>
    <row r="7" spans="1:9" s="5" customFormat="1">
      <c r="A7" s="8" t="s">
        <v>21</v>
      </c>
      <c r="B7" s="9">
        <v>41654</v>
      </c>
      <c r="C7" s="24">
        <f t="shared" ca="1" si="2"/>
        <v>13.717105263157896</v>
      </c>
      <c r="D7" s="21"/>
      <c r="E7" s="21">
        <v>41849</v>
      </c>
      <c r="F7" s="25"/>
      <c r="G7" s="28">
        <f t="shared" si="3"/>
        <v>42209</v>
      </c>
      <c r="H7" s="8" t="s">
        <v>57</v>
      </c>
      <c r="I7" s="8" t="s">
        <v>35</v>
      </c>
    </row>
    <row r="8" spans="1:9" s="14" customFormat="1">
      <c r="A8" s="11" t="s">
        <v>58</v>
      </c>
      <c r="B8" s="12">
        <v>40193</v>
      </c>
      <c r="C8" s="27">
        <f t="shared" ca="1" si="2"/>
        <v>61.776315789473685</v>
      </c>
      <c r="D8" s="22"/>
      <c r="E8" s="22">
        <v>41663</v>
      </c>
      <c r="F8" s="29"/>
      <c r="G8" s="28">
        <f t="shared" si="3"/>
        <v>42023</v>
      </c>
      <c r="H8" s="11" t="s">
        <v>52</v>
      </c>
      <c r="I8" s="11" t="s">
        <v>59</v>
      </c>
    </row>
    <row r="9" spans="1:9" s="14" customFormat="1">
      <c r="A9" s="11" t="s">
        <v>60</v>
      </c>
      <c r="B9" s="12">
        <v>41088</v>
      </c>
      <c r="C9" s="27">
        <f t="shared" ca="1" si="2"/>
        <v>32.335526315789473</v>
      </c>
      <c r="D9" s="22"/>
      <c r="E9" s="22">
        <v>41979</v>
      </c>
      <c r="F9" s="29"/>
      <c r="G9" s="28">
        <f t="shared" si="3"/>
        <v>42339</v>
      </c>
      <c r="H9" s="11" t="s">
        <v>61</v>
      </c>
      <c r="I9" s="11" t="s">
        <v>45</v>
      </c>
    </row>
    <row r="10" spans="1:9" s="14" customFormat="1">
      <c r="A10" s="11" t="s">
        <v>62</v>
      </c>
      <c r="B10" s="12">
        <v>41845</v>
      </c>
      <c r="C10" s="27">
        <f t="shared" ca="1" si="2"/>
        <v>7.4342105263157894</v>
      </c>
      <c r="D10" s="22"/>
      <c r="E10" s="22">
        <v>42028</v>
      </c>
      <c r="F10" s="29"/>
      <c r="G10" s="28">
        <f t="shared" si="3"/>
        <v>42388</v>
      </c>
      <c r="H10" s="11" t="s">
        <v>43</v>
      </c>
      <c r="I10" s="11" t="s">
        <v>63</v>
      </c>
    </row>
    <row r="11" spans="1:9" s="14" customFormat="1">
      <c r="A11" s="11" t="s">
        <v>69</v>
      </c>
      <c r="B11" s="12">
        <v>40887</v>
      </c>
      <c r="C11" s="27">
        <f t="shared" ca="1" si="2"/>
        <v>38.94736842105263</v>
      </c>
      <c r="D11" s="22"/>
      <c r="E11" s="22">
        <v>41704</v>
      </c>
      <c r="F11" s="29"/>
      <c r="G11" s="28">
        <f t="shared" si="3"/>
        <v>42064</v>
      </c>
      <c r="H11" s="11" t="s">
        <v>70</v>
      </c>
      <c r="I11" s="11" t="s">
        <v>71</v>
      </c>
    </row>
    <row r="12" spans="1:9" s="14" customFormat="1">
      <c r="A12" s="11" t="s">
        <v>72</v>
      </c>
      <c r="B12" s="12">
        <v>40940</v>
      </c>
      <c r="C12" s="27">
        <f t="shared" ca="1" si="2"/>
        <v>37.203947368421055</v>
      </c>
      <c r="D12" s="22"/>
      <c r="E12" s="22">
        <v>41704</v>
      </c>
      <c r="F12" s="29"/>
      <c r="G12" s="28">
        <f t="shared" si="3"/>
        <v>42064</v>
      </c>
      <c r="H12" s="11" t="s">
        <v>57</v>
      </c>
      <c r="I12" s="11" t="s">
        <v>73</v>
      </c>
    </row>
    <row r="13" spans="1:9" s="14" customFormat="1">
      <c r="A13" s="11" t="s">
        <v>74</v>
      </c>
      <c r="B13" s="12">
        <v>41384</v>
      </c>
      <c r="C13" s="27">
        <f t="shared" ca="1" si="2"/>
        <v>22.598684210526319</v>
      </c>
      <c r="D13" s="22"/>
      <c r="E13" s="22">
        <v>41849</v>
      </c>
      <c r="F13" s="29"/>
      <c r="G13" s="28">
        <f t="shared" si="3"/>
        <v>42209</v>
      </c>
      <c r="H13" s="11" t="s">
        <v>75</v>
      </c>
      <c r="I13" s="11" t="s">
        <v>56</v>
      </c>
    </row>
    <row r="14" spans="1:9" s="14" customFormat="1">
      <c r="A14" s="11" t="s">
        <v>76</v>
      </c>
      <c r="B14" s="12">
        <v>41455</v>
      </c>
      <c r="C14" s="27">
        <f t="shared" ca="1" si="2"/>
        <v>20.263157894736842</v>
      </c>
      <c r="D14" s="22"/>
      <c r="E14" s="22">
        <v>41849</v>
      </c>
      <c r="F14" s="29"/>
      <c r="G14" s="28">
        <f t="shared" si="3"/>
        <v>42209</v>
      </c>
      <c r="H14" s="11" t="s">
        <v>43</v>
      </c>
      <c r="I14" s="11" t="s">
        <v>77</v>
      </c>
    </row>
    <row r="15" spans="1:9" s="14" customFormat="1">
      <c r="A15" s="11" t="s">
        <v>78</v>
      </c>
      <c r="B15" s="12">
        <v>41734</v>
      </c>
      <c r="C15" s="27">
        <f t="shared" ca="1" si="2"/>
        <v>11.085526315789474</v>
      </c>
      <c r="D15" s="22"/>
      <c r="E15" s="22">
        <v>42040</v>
      </c>
      <c r="F15" s="29"/>
      <c r="G15" s="28">
        <f t="shared" si="3"/>
        <v>42400</v>
      </c>
      <c r="H15" s="11" t="s">
        <v>79</v>
      </c>
      <c r="I15" s="11" t="s">
        <v>35</v>
      </c>
    </row>
    <row r="16" spans="1:9" s="14" customFormat="1">
      <c r="A16" s="11" t="s">
        <v>80</v>
      </c>
      <c r="B16" s="12">
        <v>40739</v>
      </c>
      <c r="C16" s="27">
        <f t="shared" ca="1" si="2"/>
        <v>43.815789473684212</v>
      </c>
      <c r="D16" s="22"/>
      <c r="E16" s="22">
        <v>42015</v>
      </c>
      <c r="F16" s="29"/>
      <c r="G16" s="28">
        <f t="shared" si="3"/>
        <v>42375</v>
      </c>
      <c r="H16" s="11" t="s">
        <v>43</v>
      </c>
      <c r="I16" s="11" t="s">
        <v>81</v>
      </c>
    </row>
    <row r="17" spans="1:9" s="14" customFormat="1">
      <c r="A17" s="11" t="s">
        <v>82</v>
      </c>
      <c r="B17" s="12">
        <v>40742</v>
      </c>
      <c r="C17" s="27">
        <f t="shared" ref="C17" ca="1" si="4">($C$1-B17)/30.4</f>
        <v>43.717105263157897</v>
      </c>
      <c r="D17" s="22"/>
      <c r="E17" s="22">
        <v>42028</v>
      </c>
      <c r="F17" s="29"/>
      <c r="G17" s="28">
        <f t="shared" ref="G17" si="5">E17+360</f>
        <v>42388</v>
      </c>
      <c r="H17" s="11" t="s">
        <v>43</v>
      </c>
      <c r="I17" s="11" t="s">
        <v>81</v>
      </c>
    </row>
  </sheetData>
  <mergeCells count="2"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Самки</vt:lpstr>
      <vt:lpstr>Самцы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Казанцев</cp:lastModifiedBy>
  <dcterms:created xsi:type="dcterms:W3CDTF">2012-08-07T18:52:41Z</dcterms:created>
  <dcterms:modified xsi:type="dcterms:W3CDTF">2015-03-08T14:30:42Z</dcterms:modified>
</cp:coreProperties>
</file>