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пери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<sst xmlns="http://schemas.openxmlformats.org/spreadsheetml/2006/main" count="52" uniqueCount="45">
  <si>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 xml:space="preserve">ПЛАНОВАЯ КАЛЬКУЛЯЦИЯ </t>
  </si>
  <si>
    <t xml:space="preserve">себестоимости </t>
  </si>
  <si>
    <t>№
п/п</t>
  </si>
  <si>
    <t>Наименование статей</t>
  </si>
  <si>
    <t>Количество</t>
  </si>
  <si>
    <t>п/п</t>
  </si>
  <si>
    <t>затрат</t>
  </si>
  <si>
    <t>руб. коп.</t>
  </si>
  <si>
    <t>Прямые затраты</t>
  </si>
  <si>
    <t>1.</t>
  </si>
  <si>
    <t>Сырье</t>
  </si>
  <si>
    <t>3.</t>
  </si>
  <si>
    <t>4.</t>
  </si>
  <si>
    <t>Энергоресурсы:</t>
  </si>
  <si>
    <t>Электроэнергия</t>
  </si>
  <si>
    <t xml:space="preserve">5. </t>
  </si>
  <si>
    <t>Работы и услуги производственного характера:</t>
  </si>
  <si>
    <t>6.</t>
  </si>
  <si>
    <t>Затраты на оплату труда</t>
  </si>
  <si>
    <t>Косвенные затраты</t>
  </si>
  <si>
    <t>Себестоимость передела</t>
  </si>
  <si>
    <t>на удаление навоза</t>
  </si>
  <si>
    <t>Сумма,
руб.</t>
  </si>
  <si>
    <t>Цена,
руб.</t>
  </si>
  <si>
    <t>Ед. Изм.</t>
  </si>
  <si>
    <t>кВт.ч.</t>
  </si>
  <si>
    <t>пар</t>
  </si>
  <si>
    <t>л.</t>
  </si>
  <si>
    <t>т</t>
  </si>
  <si>
    <t>тракторист</t>
  </si>
  <si>
    <t>солома</t>
  </si>
  <si>
    <t>Беспривязный способ</t>
  </si>
  <si>
    <t>Привязный способ</t>
  </si>
  <si>
    <t>Объем удаляемого навоза</t>
  </si>
  <si>
    <t>Планируемые объемы навоза.</t>
  </si>
  <si>
    <t>Количество голов</t>
  </si>
  <si>
    <t>Норма, т/год</t>
  </si>
  <si>
    <t>Норма кг/дн</t>
  </si>
  <si>
    <t>Объем навоза в год, тонн</t>
  </si>
  <si>
    <t>Объем удаляемой подстилки</t>
  </si>
  <si>
    <t>топливо на вывоз из коровника</t>
  </si>
  <si>
    <t>топливо на вывоз подстилки</t>
  </si>
  <si>
    <t>Обслуживание техники</t>
  </si>
  <si>
    <r>
      <t>тыс. м</t>
    </r>
    <r>
      <rPr>
        <vertAlign val="superscript"/>
        <sz val="11"/>
        <rFont val="Times New Roman CYR"/>
        <family val="0"/>
      </rPr>
      <t>3</t>
    </r>
  </si>
  <si>
    <t>Вспомогательные материалы: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</si>
</sst>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_-* #,##0.0_р_._-;\-* #,##0.0_р_._-;_-* &quot;-&quot;??_р_._-;_-@_-"/>
    <numFmt numFmtId="167" formatCode="_-* #,##0_р_._-;\-* #,##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sz val="10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name val="Times New Roman CYR"/>
      <family val="0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67" fontId="6" fillId="0" borderId="22" xfId="58" applyNumberFormat="1" applyFont="1" applyFill="1" applyBorder="1" applyAlignment="1">
      <alignment horizontal="center" vertical="center"/>
    </xf>
    <xf numFmtId="167" fontId="6" fillId="0" borderId="23" xfId="5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1" fontId="6" fillId="35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0" xfId="58" applyNumberFormat="1" applyFont="1" applyFill="1" applyBorder="1" applyAlignment="1">
      <alignment horizontal="center" vertical="center"/>
    </xf>
    <xf numFmtId="167" fontId="6" fillId="0" borderId="11" xfId="58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7" fontId="6" fillId="0" borderId="29" xfId="58" applyNumberFormat="1" applyFont="1" applyFill="1" applyBorder="1" applyAlignment="1">
      <alignment horizontal="center" vertical="center"/>
    </xf>
    <xf numFmtId="167" fontId="6" fillId="0" borderId="30" xfId="58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67" fontId="6" fillId="0" borderId="16" xfId="58" applyNumberFormat="1" applyFont="1" applyFill="1" applyBorder="1" applyAlignment="1">
      <alignment horizontal="center" vertical="center"/>
    </xf>
    <xf numFmtId="167" fontId="6" fillId="0" borderId="15" xfId="58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167" fontId="6" fillId="35" borderId="27" xfId="58" applyNumberFormat="1" applyFont="1" applyFill="1" applyBorder="1" applyAlignment="1">
      <alignment horizontal="center" vertical="center"/>
    </xf>
    <xf numFmtId="167" fontId="6" fillId="0" borderId="28" xfId="58" applyNumberFormat="1" applyFont="1" applyFill="1" applyBorder="1" applyAlignment="1">
      <alignment horizontal="center" vertical="center"/>
    </xf>
    <xf numFmtId="167" fontId="6" fillId="0" borderId="27" xfId="58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67" fontId="6" fillId="0" borderId="32" xfId="58" applyNumberFormat="1" applyFont="1" applyFill="1" applyBorder="1" applyAlignment="1">
      <alignment horizontal="center" vertical="center"/>
    </xf>
    <xf numFmtId="167" fontId="6" fillId="0" borderId="33" xfId="58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center" vertical="center"/>
    </xf>
    <xf numFmtId="167" fontId="6" fillId="35" borderId="32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7" fontId="6" fillId="0" borderId="36" xfId="58" applyNumberFormat="1" applyFont="1" applyFill="1" applyBorder="1" applyAlignment="1">
      <alignment horizontal="center" vertical="center"/>
    </xf>
    <xf numFmtId="167" fontId="10" fillId="0" borderId="37" xfId="58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2" xfId="0" applyFont="1" applyFill="1" applyBorder="1" applyAlignment="1" quotePrefix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 quotePrefix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167" fontId="9" fillId="0" borderId="27" xfId="58" applyNumberFormat="1" applyFont="1" applyFill="1" applyBorder="1" applyAlignment="1">
      <alignment horizontal="center" vertical="center"/>
    </xf>
    <xf numFmtId="167" fontId="9" fillId="0" borderId="28" xfId="58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/>
    </xf>
    <xf numFmtId="0" fontId="29" fillId="0" borderId="43" xfId="0" applyFont="1" applyFill="1" applyBorder="1" applyAlignment="1">
      <alignment horizontal="left" vertical="center"/>
    </xf>
    <xf numFmtId="0" fontId="29" fillId="0" borderId="43" xfId="0" applyFont="1" applyFill="1" applyBorder="1" applyAlignment="1" quotePrefix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67" fontId="29" fillId="0" borderId="43" xfId="58" applyNumberFormat="1" applyFont="1" applyFill="1" applyBorder="1" applyAlignment="1">
      <alignment horizontal="center" vertical="center"/>
    </xf>
    <xf numFmtId="167" fontId="29" fillId="0" borderId="44" xfId="58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32" xfId="0" applyFont="1" applyFill="1" applyBorder="1" applyAlignment="1" quotePrefix="1">
      <alignment horizontal="left" vertical="center" wrapText="1"/>
    </xf>
    <xf numFmtId="0" fontId="29" fillId="0" borderId="32" xfId="0" applyFont="1" applyFill="1" applyBorder="1" applyAlignment="1" quotePrefix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167" fontId="29" fillId="0" borderId="32" xfId="58" applyNumberFormat="1" applyFont="1" applyFill="1" applyBorder="1" applyAlignment="1">
      <alignment horizontal="center" vertical="center"/>
    </xf>
    <xf numFmtId="167" fontId="29" fillId="0" borderId="33" xfId="58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2" fontId="3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zoomScalePageLayoutView="0" workbookViewId="0" topLeftCell="A1">
      <selection activeCell="J23" sqref="J23"/>
    </sheetView>
  </sheetViews>
  <sheetFormatPr defaultColWidth="10.00390625" defaultRowHeight="12.75"/>
  <cols>
    <col min="1" max="1" width="6.75390625" style="17" customWidth="1"/>
    <col min="2" max="2" width="39.375" style="17" customWidth="1"/>
    <col min="3" max="3" width="11.25390625" style="17" customWidth="1"/>
    <col min="4" max="4" width="15.25390625" style="17" customWidth="1"/>
    <col min="5" max="5" width="10.75390625" style="17" customWidth="1"/>
    <col min="6" max="6" width="17.75390625" style="17" customWidth="1"/>
    <col min="7" max="7" width="10.00390625" style="16" hidden="1" customWidth="1"/>
    <col min="8" max="8" width="15.25390625" style="17" customWidth="1"/>
    <col min="9" max="9" width="10.75390625" style="17" customWidth="1"/>
    <col min="10" max="10" width="17.75390625" style="17" customWidth="1"/>
    <col min="11" max="11" width="10.00390625" style="17" customWidth="1"/>
    <col min="12" max="12" width="27.375" style="17" customWidth="1"/>
    <col min="13" max="16384" width="10.00390625" style="17" customWidth="1"/>
  </cols>
  <sheetData>
    <row r="1" spans="1:10" ht="15.75">
      <c r="A1" s="13" t="s">
        <v>0</v>
      </c>
      <c r="B1" s="14"/>
      <c r="C1" s="15"/>
      <c r="D1" s="14"/>
      <c r="E1" s="14"/>
      <c r="F1" s="14"/>
      <c r="H1" s="14"/>
      <c r="I1" s="14"/>
      <c r="J1" s="14"/>
    </row>
    <row r="2" spans="1:10" ht="16.5">
      <c r="A2" s="18" t="s">
        <v>1</v>
      </c>
      <c r="B2" s="14"/>
      <c r="C2" s="19"/>
      <c r="D2" s="14"/>
      <c r="E2" s="14"/>
      <c r="F2" s="14"/>
      <c r="H2" s="14"/>
      <c r="I2" s="14"/>
      <c r="J2" s="14"/>
    </row>
    <row r="3" spans="1:10" ht="16.5">
      <c r="A3" s="18" t="s">
        <v>21</v>
      </c>
      <c r="B3" s="14"/>
      <c r="C3" s="19"/>
      <c r="D3" s="14"/>
      <c r="E3" s="14"/>
      <c r="F3" s="14"/>
      <c r="H3" s="14"/>
      <c r="I3" s="14"/>
      <c r="J3" s="14"/>
    </row>
    <row r="4" spans="1:10" ht="16.5">
      <c r="A4" s="18"/>
      <c r="B4" s="14"/>
      <c r="C4" s="19"/>
      <c r="D4" s="14"/>
      <c r="E4" s="14"/>
      <c r="F4" s="14"/>
      <c r="H4" s="14"/>
      <c r="I4" s="14"/>
      <c r="J4" s="14"/>
    </row>
    <row r="5" spans="1:12" ht="15.75">
      <c r="A5" s="20"/>
      <c r="B5" s="20"/>
      <c r="C5" s="20"/>
      <c r="D5" s="21" t="s">
        <v>31</v>
      </c>
      <c r="E5" s="22"/>
      <c r="F5" s="22"/>
      <c r="G5" s="23"/>
      <c r="H5" s="21" t="s">
        <v>32</v>
      </c>
      <c r="I5" s="22"/>
      <c r="J5" s="22"/>
      <c r="L5" s="24" t="s">
        <v>34</v>
      </c>
    </row>
    <row r="6" spans="1:10" ht="15.75" customHeight="1">
      <c r="A6" s="3" t="s">
        <v>2</v>
      </c>
      <c r="B6" s="4" t="s">
        <v>3</v>
      </c>
      <c r="C6" s="4" t="s">
        <v>24</v>
      </c>
      <c r="D6" s="10" t="s">
        <v>4</v>
      </c>
      <c r="E6" s="10" t="s">
        <v>23</v>
      </c>
      <c r="F6" s="11" t="s">
        <v>22</v>
      </c>
      <c r="H6" s="10" t="s">
        <v>4</v>
      </c>
      <c r="I6" s="10" t="s">
        <v>23</v>
      </c>
      <c r="J6" s="11" t="s">
        <v>22</v>
      </c>
    </row>
    <row r="7" spans="1:13" ht="15.75">
      <c r="A7" s="5" t="s">
        <v>5</v>
      </c>
      <c r="B7" s="6" t="s">
        <v>6</v>
      </c>
      <c r="C7" s="6"/>
      <c r="D7" s="6"/>
      <c r="E7" s="6"/>
      <c r="F7" s="7" t="s">
        <v>7</v>
      </c>
      <c r="H7" s="6"/>
      <c r="I7" s="6"/>
      <c r="J7" s="7" t="s">
        <v>7</v>
      </c>
      <c r="L7" s="17" t="s">
        <v>35</v>
      </c>
      <c r="M7" s="25">
        <v>100</v>
      </c>
    </row>
    <row r="8" spans="1:13" ht="15.75">
      <c r="A8" s="8" t="s">
        <v>33</v>
      </c>
      <c r="B8" s="9"/>
      <c r="C8" s="1" t="s">
        <v>28</v>
      </c>
      <c r="D8" s="12">
        <f>M10</f>
        <v>2007.5</v>
      </c>
      <c r="E8" s="1"/>
      <c r="F8" s="2"/>
      <c r="G8" s="26"/>
      <c r="H8" s="12">
        <f>D8</f>
        <v>2007.5</v>
      </c>
      <c r="I8" s="1"/>
      <c r="J8" s="2"/>
      <c r="L8" s="17" t="s">
        <v>37</v>
      </c>
      <c r="M8" s="25">
        <v>55</v>
      </c>
    </row>
    <row r="9" spans="1:13" ht="15.75">
      <c r="A9" s="44" t="s">
        <v>39</v>
      </c>
      <c r="B9" s="45"/>
      <c r="C9" s="46" t="s">
        <v>28</v>
      </c>
      <c r="D9" s="47"/>
      <c r="E9" s="46"/>
      <c r="F9" s="48"/>
      <c r="G9" s="49"/>
      <c r="H9" s="47"/>
      <c r="I9" s="46"/>
      <c r="J9" s="48"/>
      <c r="L9" s="17" t="s">
        <v>36</v>
      </c>
      <c r="M9" s="27">
        <f>M8*365/1000</f>
        <v>20.075</v>
      </c>
    </row>
    <row r="10" spans="1:13" ht="16.5" thickBot="1">
      <c r="A10" s="85"/>
      <c r="B10" s="86" t="s">
        <v>8</v>
      </c>
      <c r="C10" s="53"/>
      <c r="D10" s="54"/>
      <c r="E10" s="55"/>
      <c r="F10" s="56">
        <f>F11+F13+F15+F20+F22</f>
        <v>180300.26</v>
      </c>
      <c r="G10" s="57"/>
      <c r="H10" s="54"/>
      <c r="I10" s="55"/>
      <c r="J10" s="56">
        <f>J11+J13+J15+J20+J22</f>
        <v>86870.26</v>
      </c>
      <c r="L10" s="17" t="s">
        <v>38</v>
      </c>
      <c r="M10" s="27">
        <f>M7*M9</f>
        <v>2007.5</v>
      </c>
    </row>
    <row r="11" spans="1:10" ht="16.5" thickTop="1">
      <c r="A11" s="101" t="s">
        <v>9</v>
      </c>
      <c r="B11" s="102" t="s">
        <v>10</v>
      </c>
      <c r="C11" s="103"/>
      <c r="D11" s="104"/>
      <c r="E11" s="105"/>
      <c r="F11" s="106">
        <f>SUM(F12)</f>
        <v>100000</v>
      </c>
      <c r="G11" s="107"/>
      <c r="H11" s="104"/>
      <c r="I11" s="105"/>
      <c r="J11" s="106">
        <f>SUM(J12)</f>
        <v>0</v>
      </c>
    </row>
    <row r="12" spans="1:10" ht="15.75">
      <c r="A12" s="87"/>
      <c r="B12" s="60" t="s">
        <v>30</v>
      </c>
      <c r="C12" s="61" t="s">
        <v>28</v>
      </c>
      <c r="D12" s="62">
        <v>100</v>
      </c>
      <c r="E12" s="63">
        <v>1000</v>
      </c>
      <c r="F12" s="64">
        <f>D12*E12</f>
        <v>100000</v>
      </c>
      <c r="G12" s="49"/>
      <c r="H12" s="62">
        <v>0</v>
      </c>
      <c r="I12" s="65">
        <v>1000</v>
      </c>
      <c r="J12" s="64">
        <f>H12*I12</f>
        <v>0</v>
      </c>
    </row>
    <row r="13" spans="1:10" ht="15.75">
      <c r="A13" s="108" t="s">
        <v>11</v>
      </c>
      <c r="B13" s="109" t="s">
        <v>44</v>
      </c>
      <c r="C13" s="110"/>
      <c r="D13" s="111"/>
      <c r="E13" s="112"/>
      <c r="F13" s="113">
        <f>SUM(F14)</f>
        <v>0</v>
      </c>
      <c r="G13" s="114"/>
      <c r="H13" s="111"/>
      <c r="I13" s="112"/>
      <c r="J13" s="113">
        <f>SUM(J14)</f>
        <v>0</v>
      </c>
    </row>
    <row r="14" spans="1:10" ht="15.75">
      <c r="A14" s="88"/>
      <c r="B14" s="89"/>
      <c r="C14" s="67"/>
      <c r="D14" s="73"/>
      <c r="E14" s="74"/>
      <c r="F14" s="70">
        <f>D14*E14</f>
        <v>0</v>
      </c>
      <c r="G14" s="71"/>
      <c r="H14" s="73"/>
      <c r="I14" s="74"/>
      <c r="J14" s="70"/>
    </row>
    <row r="15" spans="1:10" ht="15.75">
      <c r="A15" s="108" t="s">
        <v>12</v>
      </c>
      <c r="B15" s="115" t="s">
        <v>13</v>
      </c>
      <c r="C15" s="111"/>
      <c r="D15" s="111"/>
      <c r="E15" s="112"/>
      <c r="F15" s="113">
        <f>SUM(F16:F19)</f>
        <v>80300</v>
      </c>
      <c r="G15" s="116"/>
      <c r="H15" s="111"/>
      <c r="I15" s="112"/>
      <c r="J15" s="113">
        <f>SUM(J16:J19)</f>
        <v>86870</v>
      </c>
    </row>
    <row r="16" spans="1:10" ht="15.75">
      <c r="A16" s="72"/>
      <c r="B16" s="75" t="s">
        <v>14</v>
      </c>
      <c r="C16" s="50" t="s">
        <v>25</v>
      </c>
      <c r="D16" s="66">
        <f>2*22*365</f>
        <v>16060</v>
      </c>
      <c r="E16" s="51">
        <v>5</v>
      </c>
      <c r="F16" s="52">
        <f>ROUND(D16*E16,2)</f>
        <v>80300</v>
      </c>
      <c r="G16" s="34">
        <f>D16*E16</f>
        <v>80300</v>
      </c>
      <c r="H16" s="50"/>
      <c r="I16" s="51"/>
      <c r="J16" s="52"/>
    </row>
    <row r="17" spans="1:10" ht="15.75">
      <c r="A17" s="33"/>
      <c r="B17" s="31" t="s">
        <v>40</v>
      </c>
      <c r="C17" s="28" t="s">
        <v>27</v>
      </c>
      <c r="D17" s="28"/>
      <c r="E17" s="29"/>
      <c r="F17" s="30"/>
      <c r="G17" s="34" t="e">
        <f>#REF!*#REF!</f>
        <v>#REF!</v>
      </c>
      <c r="H17" s="32">
        <f>7*1*365</f>
        <v>2555</v>
      </c>
      <c r="I17" s="29">
        <v>34</v>
      </c>
      <c r="J17" s="30">
        <f>H17*I17</f>
        <v>86870</v>
      </c>
    </row>
    <row r="18" spans="1:10" ht="15.75">
      <c r="A18" s="33"/>
      <c r="B18" s="31" t="s">
        <v>41</v>
      </c>
      <c r="C18" s="28" t="s">
        <v>27</v>
      </c>
      <c r="D18" s="28"/>
      <c r="E18" s="29"/>
      <c r="F18" s="30"/>
      <c r="G18" s="34"/>
      <c r="H18" s="32"/>
      <c r="I18" s="29">
        <v>34</v>
      </c>
      <c r="J18" s="30">
        <f>H18*I18</f>
        <v>0</v>
      </c>
    </row>
    <row r="19" spans="1:10" ht="18">
      <c r="A19" s="77"/>
      <c r="B19" s="78" t="s">
        <v>26</v>
      </c>
      <c r="C19" s="79" t="s">
        <v>43</v>
      </c>
      <c r="D19" s="79"/>
      <c r="E19" s="59"/>
      <c r="F19" s="58"/>
      <c r="G19" s="80">
        <f>D17*E17</f>
        <v>0</v>
      </c>
      <c r="H19" s="79"/>
      <c r="I19" s="59"/>
      <c r="J19" s="58"/>
    </row>
    <row r="20" spans="1:10" ht="15.75">
      <c r="A20" s="108" t="s">
        <v>15</v>
      </c>
      <c r="B20" s="115" t="s">
        <v>16</v>
      </c>
      <c r="C20" s="110"/>
      <c r="D20" s="111"/>
      <c r="E20" s="112"/>
      <c r="F20" s="113">
        <f>SUM(F21)</f>
        <v>0.26</v>
      </c>
      <c r="G20" s="114"/>
      <c r="H20" s="111"/>
      <c r="I20" s="112"/>
      <c r="J20" s="113">
        <f>SUM(J21)</f>
        <v>0.26</v>
      </c>
    </row>
    <row r="21" spans="1:10" ht="15.75">
      <c r="A21" s="76"/>
      <c r="B21" s="91" t="s">
        <v>42</v>
      </c>
      <c r="C21" s="67"/>
      <c r="D21" s="68"/>
      <c r="E21" s="69"/>
      <c r="F21" s="70">
        <v>0.26</v>
      </c>
      <c r="G21" s="71"/>
      <c r="H21" s="68"/>
      <c r="I21" s="69"/>
      <c r="J21" s="70">
        <v>0.26</v>
      </c>
    </row>
    <row r="22" spans="1:10" ht="15.75">
      <c r="A22" s="108" t="s">
        <v>17</v>
      </c>
      <c r="B22" s="115" t="s">
        <v>18</v>
      </c>
      <c r="C22" s="110"/>
      <c r="D22" s="111"/>
      <c r="E22" s="112"/>
      <c r="F22" s="113">
        <f>SUM(F23)</f>
        <v>0</v>
      </c>
      <c r="G22" s="114"/>
      <c r="H22" s="111"/>
      <c r="I22" s="112"/>
      <c r="J22" s="113">
        <f>SUM(J23)</f>
        <v>0</v>
      </c>
    </row>
    <row r="23" spans="1:10" ht="15.75">
      <c r="A23" s="76"/>
      <c r="B23" s="90" t="s">
        <v>29</v>
      </c>
      <c r="C23" s="67"/>
      <c r="D23" s="68"/>
      <c r="E23" s="69"/>
      <c r="F23" s="70"/>
      <c r="G23" s="71"/>
      <c r="H23" s="68"/>
      <c r="I23" s="69"/>
      <c r="J23" s="70"/>
    </row>
    <row r="24" spans="1:10" ht="16.5" thickBot="1">
      <c r="A24" s="92"/>
      <c r="B24" s="93" t="s">
        <v>19</v>
      </c>
      <c r="C24" s="94"/>
      <c r="D24" s="81"/>
      <c r="E24" s="82"/>
      <c r="F24" s="83"/>
      <c r="G24" s="84"/>
      <c r="H24" s="81"/>
      <c r="I24" s="82"/>
      <c r="J24" s="83"/>
    </row>
    <row r="25" spans="1:10" ht="16.5" thickTop="1">
      <c r="A25" s="95"/>
      <c r="B25" s="96" t="s">
        <v>20</v>
      </c>
      <c r="C25" s="97"/>
      <c r="D25" s="97"/>
      <c r="E25" s="98"/>
      <c r="F25" s="99">
        <f>F10+F24</f>
        <v>180300.26</v>
      </c>
      <c r="G25" s="100"/>
      <c r="H25" s="97"/>
      <c r="I25" s="98"/>
      <c r="J25" s="99">
        <f>J10+J24</f>
        <v>86870.26</v>
      </c>
    </row>
    <row r="26" spans="1:10" ht="15.75">
      <c r="A26" s="35"/>
      <c r="B26" s="36"/>
      <c r="C26" s="37"/>
      <c r="D26" s="38"/>
      <c r="E26" s="38"/>
      <c r="F26" s="39"/>
      <c r="H26" s="38"/>
      <c r="I26" s="38"/>
      <c r="J26" s="39"/>
    </row>
    <row r="27" spans="1:10" ht="16.5">
      <c r="A27" s="40"/>
      <c r="B27" s="41"/>
      <c r="C27" s="40"/>
      <c r="D27" s="42"/>
      <c r="E27" s="41"/>
      <c r="F27" s="40"/>
      <c r="H27" s="42"/>
      <c r="I27" s="41"/>
      <c r="J27" s="40"/>
    </row>
    <row r="28" spans="1:10" ht="15" customHeight="1">
      <c r="A28" s="42"/>
      <c r="B28" s="42"/>
      <c r="C28" s="42"/>
      <c r="D28" s="42"/>
      <c r="E28" s="42"/>
      <c r="F28" s="42"/>
      <c r="G28" s="43"/>
      <c r="H28" s="42"/>
      <c r="I28" s="42"/>
      <c r="J28" s="42"/>
    </row>
    <row r="29" spans="7:13" s="42" customFormat="1" ht="26.25" customHeight="1">
      <c r="G29" s="43"/>
      <c r="L29" s="17"/>
      <c r="M29" s="17"/>
    </row>
    <row r="30" spans="1:13" s="42" customFormat="1" ht="16.5">
      <c r="A30" s="17"/>
      <c r="B30" s="17"/>
      <c r="C30" s="17"/>
      <c r="D30" s="17"/>
      <c r="E30" s="17"/>
      <c r="F30" s="17"/>
      <c r="G30" s="43"/>
      <c r="H30" s="17"/>
      <c r="I30" s="17"/>
      <c r="J30" s="17"/>
      <c r="M30" s="17"/>
    </row>
    <row r="31" spans="1:10" s="42" customFormat="1" ht="24" customHeight="1">
      <c r="A31" s="17"/>
      <c r="B31" s="17"/>
      <c r="C31" s="17"/>
      <c r="D31" s="17"/>
      <c r="E31" s="17"/>
      <c r="F31" s="17"/>
      <c r="G31" s="16"/>
      <c r="H31" s="17"/>
      <c r="I31" s="17"/>
      <c r="J31" s="17"/>
    </row>
    <row r="32" spans="12:13" ht="16.5">
      <c r="L32" s="42"/>
      <c r="M32" s="42"/>
    </row>
    <row r="33" ht="16.5">
      <c r="M33" s="42"/>
    </row>
  </sheetData>
  <sheetProtection/>
  <mergeCells count="13">
    <mergeCell ref="A9:B9"/>
    <mergeCell ref="A8:B8"/>
    <mergeCell ref="H6:H7"/>
    <mergeCell ref="I6:I7"/>
    <mergeCell ref="J6:J7"/>
    <mergeCell ref="D5:F5"/>
    <mergeCell ref="H5:J5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2362204724409449" top="0.56" bottom="0.31496062992125984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Александр Дмитриевич</dc:creator>
  <cp:keywords/>
  <dc:description/>
  <cp:lastModifiedBy>Попов Александр Дмитриевич</cp:lastModifiedBy>
  <dcterms:created xsi:type="dcterms:W3CDTF">2011-04-13T08:56:54Z</dcterms:created>
  <dcterms:modified xsi:type="dcterms:W3CDTF">2015-03-13T06:44:38Z</dcterms:modified>
  <cp:category/>
  <cp:version/>
  <cp:contentType/>
  <cp:contentStatus/>
</cp:coreProperties>
</file>