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Произвольный" sheetId="6" r:id="rId1"/>
  </sheets>
  <calcPr calcId="125725"/>
</workbook>
</file>

<file path=xl/calcChain.xml><?xml version="1.0" encoding="utf-8"?>
<calcChain xmlns="http://schemas.openxmlformats.org/spreadsheetml/2006/main">
  <c r="F6" i="6"/>
  <c r="C17"/>
  <c r="C18" s="1"/>
  <c r="D17"/>
  <c r="E17"/>
  <c r="E18" s="1"/>
  <c r="D18"/>
  <c r="C21"/>
  <c r="D21"/>
  <c r="E21"/>
  <c r="C23"/>
  <c r="D23"/>
  <c r="E23"/>
  <c r="C24"/>
  <c r="D24"/>
  <c r="E24"/>
  <c r="J7"/>
  <c r="F17"/>
  <c r="F18" s="1"/>
  <c r="G17"/>
  <c r="G18"/>
  <c r="G19" s="1"/>
  <c r="F21"/>
  <c r="G21"/>
  <c r="F23"/>
  <c r="G23"/>
  <c r="F24"/>
  <c r="G24"/>
  <c r="B21"/>
  <c r="B17"/>
  <c r="B18" s="1"/>
  <c r="B19" s="1"/>
  <c r="B24"/>
  <c r="B23"/>
  <c r="D7" l="1"/>
  <c r="D13" s="1"/>
  <c r="D26"/>
  <c r="E6"/>
  <c r="E10" s="1"/>
  <c r="E20" s="1"/>
  <c r="E7"/>
  <c r="E19"/>
  <c r="E25"/>
  <c r="C19"/>
  <c r="C6"/>
  <c r="C10" s="1"/>
  <c r="C20" s="1"/>
  <c r="C7"/>
  <c r="C25"/>
  <c r="D6"/>
  <c r="D10" s="1"/>
  <c r="D20" s="1"/>
  <c r="D25"/>
  <c r="D19"/>
  <c r="G6"/>
  <c r="G10" s="1"/>
  <c r="G20" s="1"/>
  <c r="G14" s="1"/>
  <c r="F19"/>
  <c r="F25"/>
  <c r="G25"/>
  <c r="F7"/>
  <c r="F10"/>
  <c r="F20" s="1"/>
  <c r="F14" s="1"/>
  <c r="G7"/>
  <c r="B7"/>
  <c r="B26" s="1"/>
  <c r="B25"/>
  <c r="B6"/>
  <c r="B10" s="1"/>
  <c r="B20" s="1"/>
  <c r="B14" l="1"/>
  <c r="D22"/>
  <c r="D12" s="1"/>
  <c r="D15" s="1"/>
  <c r="B22"/>
  <c r="C14"/>
  <c r="E13"/>
  <c r="E26"/>
  <c r="D14"/>
  <c r="C13"/>
  <c r="C26"/>
  <c r="E14"/>
  <c r="C22"/>
  <c r="C12" s="1"/>
  <c r="E22"/>
  <c r="E12" s="1"/>
  <c r="E15" s="1"/>
  <c r="G13"/>
  <c r="G26"/>
  <c r="F13"/>
  <c r="F26"/>
  <c r="G22"/>
  <c r="G12" s="1"/>
  <c r="G15" s="1"/>
  <c r="F22"/>
  <c r="F12" s="1"/>
  <c r="B13"/>
  <c r="B12"/>
  <c r="B15" s="1"/>
  <c r="F15" l="1"/>
  <c r="C15"/>
</calcChain>
</file>

<file path=xl/sharedStrings.xml><?xml version="1.0" encoding="utf-8"?>
<sst xmlns="http://schemas.openxmlformats.org/spreadsheetml/2006/main" count="27" uniqueCount="27">
  <si>
    <t>Радиус окружности</t>
  </si>
  <si>
    <t>Длина теплицы</t>
  </si>
  <si>
    <t>Высота стен</t>
  </si>
  <si>
    <t>S крыши</t>
  </si>
  <si>
    <t>Высота сегмента</t>
  </si>
  <si>
    <t>Градус центрального угла</t>
  </si>
  <si>
    <t>Дуга</t>
  </si>
  <si>
    <t>S поверхностей</t>
  </si>
  <si>
    <t>S пола</t>
  </si>
  <si>
    <t>Ширина теплицы (хорда)</t>
  </si>
  <si>
    <t>Площадь сегмента</t>
  </si>
  <si>
    <t>Материал на 1 кв.м. площади</t>
  </si>
  <si>
    <t>Расчет параметров теплицы</t>
  </si>
  <si>
    <t>S торцов*</t>
  </si>
  <si>
    <t>Высота теплицы в коньке</t>
  </si>
  <si>
    <t>высота сегмента</t>
  </si>
  <si>
    <t>синус а/2</t>
  </si>
  <si>
    <t>косинус а/2</t>
  </si>
  <si>
    <t>Длина окружности</t>
  </si>
  <si>
    <t>S боковых стен</t>
  </si>
  <si>
    <t>S материала</t>
  </si>
  <si>
    <t>материал торцев</t>
  </si>
  <si>
    <t>Длина большой дуги</t>
  </si>
  <si>
    <t>Длина малой дуги</t>
  </si>
  <si>
    <t>Угол большой дуги</t>
  </si>
  <si>
    <t>Угол малой дуги</t>
  </si>
  <si>
    <t>Расчет угла "кусков" дуги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</si>
</sst>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2" tint="-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0" fillId="3" borderId="0" xfId="0" applyFill="1"/>
    <xf numFmtId="4" fontId="0" fillId="3" borderId="0" xfId="0" applyNumberFormat="1" applyFill="1"/>
    <xf numFmtId="0" fontId="0" fillId="0" borderId="0" xfId="0" applyBorder="1"/>
    <xf numFmtId="0" fontId="0" fillId="0" borderId="1" xfId="0" applyBorder="1" applyProtection="1"/>
    <xf numFmtId="4" fontId="1" fillId="0" borderId="1" xfId="0" applyNumberFormat="1" applyFont="1" applyBorder="1" applyProtection="1"/>
    <xf numFmtId="0" fontId="0" fillId="0" borderId="2" xfId="0" applyFill="1" applyBorder="1" applyProtection="1"/>
    <xf numFmtId="0" fontId="1" fillId="0" borderId="1" xfId="0" applyFont="1" applyBorder="1" applyProtection="1"/>
    <xf numFmtId="2" fontId="0" fillId="0" borderId="1" xfId="0" applyNumberFormat="1" applyBorder="1" applyProtection="1"/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164" fontId="0" fillId="0" borderId="1" xfId="0" applyNumberFormat="1" applyFill="1" applyBorder="1" applyProtection="1"/>
    <xf numFmtId="0" fontId="2" fillId="0" borderId="0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0" borderId="1" xfId="0" applyBorder="1"/>
    <xf numFmtId="0" fontId="3" fillId="0" borderId="1" xfId="0" applyFont="1" applyFill="1" applyBorder="1" applyProtection="1"/>
    <xf numFmtId="4" fontId="3" fillId="0" borderId="1" xfId="0" applyNumberFormat="1" applyFont="1" applyBorder="1"/>
    <xf numFmtId="0" fontId="3" fillId="0" borderId="1" xfId="0" applyFont="1" applyBorder="1" applyProtection="1"/>
    <xf numFmtId="4" fontId="3" fillId="0" borderId="1" xfId="0" applyNumberFormat="1" applyFont="1" applyBorder="1" applyProtection="1"/>
    <xf numFmtId="0" fontId="3" fillId="3" borderId="1" xfId="0" applyFont="1" applyFill="1" applyBorder="1" applyProtection="1"/>
    <xf numFmtId="4" fontId="3" fillId="3" borderId="1" xfId="0" applyNumberFormat="1" applyFont="1" applyFill="1" applyBorder="1" applyProtection="1"/>
    <xf numFmtId="0" fontId="3" fillId="0" borderId="1" xfId="0" applyFont="1" applyBorder="1"/>
    <xf numFmtId="0" fontId="3" fillId="0" borderId="1" xfId="0" applyFont="1" applyFill="1" applyBorder="1"/>
    <xf numFmtId="0" fontId="4" fillId="0" borderId="0" xfId="0" applyFont="1" applyAlignment="1">
      <alignment horizont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7</xdr:row>
      <xdr:rowOff>171450</xdr:rowOff>
    </xdr:from>
    <xdr:to>
      <xdr:col>14</xdr:col>
      <xdr:colOff>295275</xdr:colOff>
      <xdr:row>25</xdr:row>
      <xdr:rowOff>171450</xdr:rowOff>
    </xdr:to>
    <xdr:pic>
      <xdr:nvPicPr>
        <xdr:cNvPr id="2" name="Рисунок 1" descr="segmen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0" y="1581150"/>
          <a:ext cx="4762500" cy="342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6"/>
  <sheetViews>
    <sheetView tabSelected="1" workbookViewId="0">
      <selection activeCell="F7" sqref="F7"/>
    </sheetView>
  </sheetViews>
  <sheetFormatPr defaultRowHeight="15"/>
  <cols>
    <col min="1" max="1" width="32" customWidth="1"/>
    <col min="2" max="2" width="12" bestFit="1" customWidth="1"/>
    <col min="3" max="3" width="11.42578125" customWidth="1"/>
    <col min="9" max="9" width="20.140625" customWidth="1"/>
  </cols>
  <sheetData>
    <row r="2" spans="1:10" ht="21">
      <c r="A2" s="13" t="s">
        <v>12</v>
      </c>
      <c r="B2" s="13"/>
      <c r="C2" s="13"/>
      <c r="D2" s="13"/>
      <c r="E2" s="13"/>
      <c r="F2" s="13"/>
      <c r="G2" s="13"/>
      <c r="I2" s="24" t="s">
        <v>26</v>
      </c>
      <c r="J2" s="24"/>
    </row>
    <row r="3" spans="1:10">
      <c r="A3" s="4"/>
      <c r="B3" s="4"/>
      <c r="C3" s="4"/>
      <c r="D3" s="4"/>
    </row>
    <row r="4" spans="1:10">
      <c r="A4" s="5" t="s">
        <v>5</v>
      </c>
      <c r="B4" s="14">
        <v>90</v>
      </c>
      <c r="C4" s="14"/>
      <c r="D4" s="14"/>
      <c r="E4" s="14"/>
      <c r="F4" s="14"/>
      <c r="G4" s="14"/>
      <c r="I4" s="15" t="s">
        <v>22</v>
      </c>
      <c r="J4" s="25">
        <v>16</v>
      </c>
    </row>
    <row r="5" spans="1:10">
      <c r="A5" s="5" t="s">
        <v>6</v>
      </c>
      <c r="B5" s="10">
        <v>9</v>
      </c>
      <c r="C5" s="10"/>
      <c r="D5" s="10"/>
      <c r="E5" s="10"/>
      <c r="F5" s="10"/>
      <c r="G5" s="10"/>
      <c r="I5" s="15" t="s">
        <v>24</v>
      </c>
      <c r="J5" s="25">
        <v>90</v>
      </c>
    </row>
    <row r="6" spans="1:10">
      <c r="A6" s="5" t="s">
        <v>4</v>
      </c>
      <c r="B6" s="9">
        <f>B18*(1-B24)</f>
        <v>1.6781545286012562</v>
      </c>
      <c r="C6" s="9" t="e">
        <f t="shared" ref="C6:E6" si="0">C18*(1-C24)</f>
        <v>#DIV/0!</v>
      </c>
      <c r="D6" s="9" t="e">
        <f t="shared" si="0"/>
        <v>#DIV/0!</v>
      </c>
      <c r="E6" s="9" t="e">
        <f t="shared" si="0"/>
        <v>#DIV/0!</v>
      </c>
      <c r="F6" s="9" t="e">
        <f>F18*(1-F24)</f>
        <v>#DIV/0!</v>
      </c>
      <c r="G6" s="9" t="e">
        <f t="shared" ref="C6:G6" si="1">G18*(1-G24)</f>
        <v>#DIV/0!</v>
      </c>
      <c r="I6" s="15" t="s">
        <v>23</v>
      </c>
      <c r="J6" s="25">
        <v>6</v>
      </c>
    </row>
    <row r="7" spans="1:10">
      <c r="A7" s="5" t="s">
        <v>9</v>
      </c>
      <c r="B7" s="11">
        <f>(B18*2)*B23</f>
        <v>8.1028468454139624</v>
      </c>
      <c r="C7" s="11" t="e">
        <f t="shared" ref="C7:E7" si="2">(C18*2)*C23</f>
        <v>#DIV/0!</v>
      </c>
      <c r="D7" s="11" t="e">
        <f t="shared" si="2"/>
        <v>#DIV/0!</v>
      </c>
      <c r="E7" s="11" t="e">
        <f t="shared" si="2"/>
        <v>#DIV/0!</v>
      </c>
      <c r="F7" s="11" t="e">
        <f t="shared" ref="C7:G7" si="3">(F18*2)*F23</f>
        <v>#DIV/0!</v>
      </c>
      <c r="G7" s="11" t="e">
        <f t="shared" si="3"/>
        <v>#DIV/0!</v>
      </c>
      <c r="I7" s="15" t="s">
        <v>25</v>
      </c>
      <c r="J7" s="15">
        <f>J5*J6/J4</f>
        <v>33.75</v>
      </c>
    </row>
    <row r="8" spans="1:10">
      <c r="A8" s="5" t="s">
        <v>1</v>
      </c>
      <c r="B8" s="10">
        <v>18</v>
      </c>
      <c r="C8" s="10"/>
      <c r="D8" s="10"/>
      <c r="E8" s="10"/>
      <c r="F8" s="10"/>
      <c r="G8" s="10"/>
    </row>
    <row r="9" spans="1:10">
      <c r="A9" s="7" t="s">
        <v>14</v>
      </c>
      <c r="B9" s="10">
        <v>3</v>
      </c>
      <c r="C9" s="10"/>
      <c r="D9" s="10"/>
      <c r="E9" s="10"/>
      <c r="F9" s="10"/>
      <c r="G9" s="10"/>
    </row>
    <row r="10" spans="1:10">
      <c r="A10" s="5" t="s">
        <v>2</v>
      </c>
      <c r="B10" s="12">
        <f>B9-B6</f>
        <v>1.3218454713987438</v>
      </c>
      <c r="C10" s="12" t="e">
        <f t="shared" ref="C10" si="4">C9-C6</f>
        <v>#DIV/0!</v>
      </c>
      <c r="D10" s="12" t="e">
        <f t="shared" ref="D10" si="5">D9-D6</f>
        <v>#DIV/0!</v>
      </c>
      <c r="E10" s="12" t="e">
        <f t="shared" ref="E10" si="6">E9-E6</f>
        <v>#DIV/0!</v>
      </c>
      <c r="F10" s="12" t="e">
        <f t="shared" ref="C10:G10" si="7">F9-F6</f>
        <v>#DIV/0!</v>
      </c>
      <c r="G10" s="12" t="e">
        <f t="shared" si="7"/>
        <v>#DIV/0!</v>
      </c>
    </row>
    <row r="11" spans="1:10" s="2" customFormat="1">
      <c r="B11" s="3"/>
      <c r="C11" s="3"/>
      <c r="D11" s="3"/>
      <c r="E11" s="3"/>
      <c r="F11" s="3"/>
      <c r="G11" s="3"/>
    </row>
    <row r="12" spans="1:10">
      <c r="A12" s="8" t="s">
        <v>7</v>
      </c>
      <c r="B12" s="6">
        <f>B20+B21+B22</f>
        <v>249.74599784810749</v>
      </c>
      <c r="C12" s="6" t="e">
        <f t="shared" ref="C12:E12" si="8">C20+C21+C22</f>
        <v>#DIV/0!</v>
      </c>
      <c r="D12" s="6" t="e">
        <f t="shared" si="8"/>
        <v>#DIV/0!</v>
      </c>
      <c r="E12" s="6" t="e">
        <f t="shared" si="8"/>
        <v>#DIV/0!</v>
      </c>
      <c r="F12" s="6" t="e">
        <f t="shared" ref="C12:G12" si="9">F20+F21+F22</f>
        <v>#DIV/0!</v>
      </c>
      <c r="G12" s="6" t="e">
        <f t="shared" si="9"/>
        <v>#DIV/0!</v>
      </c>
    </row>
    <row r="13" spans="1:10">
      <c r="A13" s="8" t="s">
        <v>8</v>
      </c>
      <c r="B13" s="6">
        <f>B8*B7</f>
        <v>145.85124321745133</v>
      </c>
      <c r="C13" s="6" t="e">
        <f t="shared" ref="C13:E13" si="10">C8*C7</f>
        <v>#DIV/0!</v>
      </c>
      <c r="D13" s="6" t="e">
        <f t="shared" si="10"/>
        <v>#DIV/0!</v>
      </c>
      <c r="E13" s="6" t="e">
        <f t="shared" si="10"/>
        <v>#DIV/0!</v>
      </c>
      <c r="F13" s="6" t="e">
        <f t="shared" ref="C13:G13" si="11">F8*F7</f>
        <v>#DIV/0!</v>
      </c>
      <c r="G13" s="6" t="e">
        <f t="shared" si="11"/>
        <v>#DIV/0!</v>
      </c>
    </row>
    <row r="14" spans="1:10">
      <c r="A14" s="8" t="s">
        <v>20</v>
      </c>
      <c r="B14" s="6">
        <f>B26+B20+B21</f>
        <v>258.20351804283854</v>
      </c>
      <c r="C14" s="6" t="e">
        <f>C29+C20+C21</f>
        <v>#DIV/0!</v>
      </c>
      <c r="D14" s="6" t="e">
        <f>D29+D20+D21</f>
        <v>#DIV/0!</v>
      </c>
      <c r="E14" s="6" t="e">
        <f>E29+E20+E21</f>
        <v>#DIV/0!</v>
      </c>
      <c r="F14" s="6" t="e">
        <f>F29+F20+F21</f>
        <v>#DIV/0!</v>
      </c>
      <c r="G14" s="6" t="e">
        <f>G29+G20+G21</f>
        <v>#DIV/0!</v>
      </c>
    </row>
    <row r="15" spans="1:10">
      <c r="A15" s="8" t="s">
        <v>11</v>
      </c>
      <c r="B15" s="6">
        <f>B12/B14</f>
        <v>0.96724475228363127</v>
      </c>
      <c r="C15" s="6" t="e">
        <f t="shared" ref="C15" si="12">C12/C13</f>
        <v>#DIV/0!</v>
      </c>
      <c r="D15" s="6" t="e">
        <f t="shared" ref="D15" si="13">D12/D13</f>
        <v>#DIV/0!</v>
      </c>
      <c r="E15" s="6" t="e">
        <f t="shared" ref="E15" si="14">E12/E13</f>
        <v>#DIV/0!</v>
      </c>
      <c r="F15" s="6" t="e">
        <f t="shared" ref="C15:G15" si="15">F12/F13</f>
        <v>#DIV/0!</v>
      </c>
      <c r="G15" s="6" t="e">
        <f t="shared" si="15"/>
        <v>#DIV/0!</v>
      </c>
    </row>
    <row r="16" spans="1:10">
      <c r="B16" s="1"/>
      <c r="C16" s="1"/>
      <c r="D16" s="1"/>
      <c r="E16" s="1"/>
      <c r="F16" s="1"/>
      <c r="G16" s="1"/>
    </row>
    <row r="17" spans="1:7">
      <c r="A17" s="16" t="s">
        <v>18</v>
      </c>
      <c r="B17" s="17">
        <f>360/B4*B5</f>
        <v>36</v>
      </c>
      <c r="C17" s="17" t="e">
        <f t="shared" ref="C17:E17" si="16">360/C4*C5</f>
        <v>#DIV/0!</v>
      </c>
      <c r="D17" s="17" t="e">
        <f t="shared" si="16"/>
        <v>#DIV/0!</v>
      </c>
      <c r="E17" s="17" t="e">
        <f t="shared" si="16"/>
        <v>#DIV/0!</v>
      </c>
      <c r="F17" s="17" t="e">
        <f t="shared" ref="C17:G17" si="17">360/F4*F5</f>
        <v>#DIV/0!</v>
      </c>
      <c r="G17" s="17" t="e">
        <f t="shared" si="17"/>
        <v>#DIV/0!</v>
      </c>
    </row>
    <row r="18" spans="1:7">
      <c r="A18" s="18" t="s">
        <v>0</v>
      </c>
      <c r="B18" s="19">
        <f>B17/(2*3.14159265358979)</f>
        <v>5.7295779513082383</v>
      </c>
      <c r="C18" s="19" t="e">
        <f t="shared" ref="C18" si="18">C17/(2*3.14159265358979)</f>
        <v>#DIV/0!</v>
      </c>
      <c r="D18" s="19" t="e">
        <f t="shared" ref="D18" si="19">D17/(2*3.14159265358979)</f>
        <v>#DIV/0!</v>
      </c>
      <c r="E18" s="19" t="e">
        <f t="shared" ref="E18" si="20">E17/(2*3.14159265358979)</f>
        <v>#DIV/0!</v>
      </c>
      <c r="F18" s="19" t="e">
        <f t="shared" ref="C18:G18" si="21">F17/(2*3.14159265358979)</f>
        <v>#DIV/0!</v>
      </c>
      <c r="G18" s="19" t="e">
        <f t="shared" si="21"/>
        <v>#DIV/0!</v>
      </c>
    </row>
    <row r="19" spans="1:7">
      <c r="A19" s="18" t="s">
        <v>10</v>
      </c>
      <c r="B19" s="19">
        <f>(B18*B18/2)*(3.14159265358979*((RADIANS(B4))/(RADIANS(180)))-SIN(RADIANS(B4)))</f>
        <v>9.3690690308283191</v>
      </c>
      <c r="C19" s="19" t="e">
        <f t="shared" ref="C19" si="22">(C18*C18/2)*(3.14159265358979*((RADIANS(C4))/(RADIANS(180)))-SIN(RADIANS(C4)))</f>
        <v>#DIV/0!</v>
      </c>
      <c r="D19" s="19" t="e">
        <f t="shared" ref="D19" si="23">(D18*D18/2)*(3.14159265358979*((RADIANS(D4))/(RADIANS(180)))-SIN(RADIANS(D4)))</f>
        <v>#DIV/0!</v>
      </c>
      <c r="E19" s="19" t="e">
        <f t="shared" ref="E19" si="24">(E18*E18/2)*(3.14159265358979*((RADIANS(E4))/(RADIANS(180)))-SIN(RADIANS(E4)))</f>
        <v>#DIV/0!</v>
      </c>
      <c r="F19" s="19" t="e">
        <f t="shared" ref="C19:G19" si="25">(F18*F18/2)*(3.14159265358979*((RADIANS(F4))/(RADIANS(180)))-SIN(RADIANS(F4)))</f>
        <v>#DIV/0!</v>
      </c>
      <c r="G19" s="19" t="e">
        <f t="shared" si="25"/>
        <v>#DIV/0!</v>
      </c>
    </row>
    <row r="20" spans="1:7">
      <c r="A20" s="20" t="s">
        <v>19</v>
      </c>
      <c r="B20" s="21">
        <f>B8*B10*2</f>
        <v>47.586436970354775</v>
      </c>
      <c r="C20" s="21" t="e">
        <f t="shared" ref="C20:E20" si="26">C8*C10*2</f>
        <v>#DIV/0!</v>
      </c>
      <c r="D20" s="21" t="e">
        <f t="shared" si="26"/>
        <v>#DIV/0!</v>
      </c>
      <c r="E20" s="21" t="e">
        <f t="shared" si="26"/>
        <v>#DIV/0!</v>
      </c>
      <c r="F20" s="21" t="e">
        <f t="shared" ref="C20:G20" si="27">F8*F10*2</f>
        <v>#DIV/0!</v>
      </c>
      <c r="G20" s="21" t="e">
        <f t="shared" si="27"/>
        <v>#DIV/0!</v>
      </c>
    </row>
    <row r="21" spans="1:7">
      <c r="A21" s="20" t="s">
        <v>3</v>
      </c>
      <c r="B21" s="21">
        <f>B5*B8</f>
        <v>162</v>
      </c>
      <c r="C21" s="21">
        <f t="shared" ref="C21:E21" si="28">C5*C8</f>
        <v>0</v>
      </c>
      <c r="D21" s="21">
        <f t="shared" si="28"/>
        <v>0</v>
      </c>
      <c r="E21" s="21">
        <f t="shared" si="28"/>
        <v>0</v>
      </c>
      <c r="F21" s="21">
        <f t="shared" ref="C21:G21" si="29">F5*F8</f>
        <v>0</v>
      </c>
      <c r="G21" s="21">
        <f t="shared" si="29"/>
        <v>0</v>
      </c>
    </row>
    <row r="22" spans="1:7">
      <c r="A22" s="20" t="s">
        <v>13</v>
      </c>
      <c r="B22" s="21">
        <f>(B19+B10*B7)*2</f>
        <v>40.159560877752725</v>
      </c>
      <c r="C22" s="21" t="e">
        <f t="shared" ref="C22:E22" si="30">(C19+C10*C7)*2</f>
        <v>#DIV/0!</v>
      </c>
      <c r="D22" s="21" t="e">
        <f t="shared" si="30"/>
        <v>#DIV/0!</v>
      </c>
      <c r="E22" s="21" t="e">
        <f t="shared" si="30"/>
        <v>#DIV/0!</v>
      </c>
      <c r="F22" s="21" t="e">
        <f t="shared" ref="C22:G22" si="31">(F19+F10*F7)*2</f>
        <v>#DIV/0!</v>
      </c>
      <c r="G22" s="21" t="e">
        <f t="shared" si="31"/>
        <v>#DIV/0!</v>
      </c>
    </row>
    <row r="23" spans="1:7">
      <c r="A23" s="22" t="s">
        <v>16</v>
      </c>
      <c r="B23" s="22">
        <f>SIN((RADIANS(B4))/2)</f>
        <v>0.70710678118654746</v>
      </c>
      <c r="C23" s="22">
        <f t="shared" ref="C23:E23" si="32">SIN((RADIANS(C4))/2)</f>
        <v>0</v>
      </c>
      <c r="D23" s="22">
        <f t="shared" si="32"/>
        <v>0</v>
      </c>
      <c r="E23" s="22">
        <f t="shared" si="32"/>
        <v>0</v>
      </c>
      <c r="F23" s="22">
        <f t="shared" ref="C23:G23" si="33">SIN((RADIANS(F4))/2)</f>
        <v>0</v>
      </c>
      <c r="G23" s="22">
        <f t="shared" si="33"/>
        <v>0</v>
      </c>
    </row>
    <row r="24" spans="1:7">
      <c r="A24" s="22" t="s">
        <v>17</v>
      </c>
      <c r="B24" s="22">
        <f>COS((RADIANS(B4))/2)</f>
        <v>0.70710678118654757</v>
      </c>
      <c r="C24" s="22">
        <f t="shared" ref="C24:E24" si="34">COS((RADIANS(C4))/2)</f>
        <v>1</v>
      </c>
      <c r="D24" s="22">
        <f t="shared" si="34"/>
        <v>1</v>
      </c>
      <c r="E24" s="22">
        <f t="shared" si="34"/>
        <v>1</v>
      </c>
      <c r="F24" s="22">
        <f t="shared" ref="C24:G24" si="35">COS((RADIANS(F4))/2)</f>
        <v>1</v>
      </c>
      <c r="G24" s="22">
        <f t="shared" si="35"/>
        <v>1</v>
      </c>
    </row>
    <row r="25" spans="1:7">
      <c r="A25" s="22" t="s">
        <v>15</v>
      </c>
      <c r="B25" s="22">
        <f>B18*(1-B24)</f>
        <v>1.6781545286012562</v>
      </c>
      <c r="C25" s="22" t="e">
        <f t="shared" ref="C25" si="36">C18*(1-C24)</f>
        <v>#DIV/0!</v>
      </c>
      <c r="D25" s="22" t="e">
        <f t="shared" ref="D25" si="37">D18*(1-D24)</f>
        <v>#DIV/0!</v>
      </c>
      <c r="E25" s="22" t="e">
        <f t="shared" ref="E25" si="38">E18*(1-E24)</f>
        <v>#DIV/0!</v>
      </c>
      <c r="F25" s="22" t="e">
        <f t="shared" ref="C25:G25" si="39">F18*(1-F24)</f>
        <v>#DIV/0!</v>
      </c>
      <c r="G25" s="22" t="e">
        <f t="shared" si="39"/>
        <v>#DIV/0!</v>
      </c>
    </row>
    <row r="26" spans="1:7">
      <c r="A26" s="23" t="s">
        <v>21</v>
      </c>
      <c r="B26" s="22">
        <f>B9*B7*2</f>
        <v>48.617081072483771</v>
      </c>
      <c r="C26" s="22" t="e">
        <f t="shared" ref="C26:E26" si="40">C9*C7*2</f>
        <v>#DIV/0!</v>
      </c>
      <c r="D26" s="22" t="e">
        <f t="shared" si="40"/>
        <v>#DIV/0!</v>
      </c>
      <c r="E26" s="22" t="e">
        <f t="shared" si="40"/>
        <v>#DIV/0!</v>
      </c>
      <c r="F26" s="22" t="e">
        <f t="shared" ref="C26:G26" si="41">F9*F7*2</f>
        <v>#DIV/0!</v>
      </c>
      <c r="G26" s="22" t="e">
        <f t="shared" si="41"/>
        <v>#DIV/0!</v>
      </c>
    </row>
  </sheetData>
  <sheetProtection sheet="1" objects="1" scenarios="1"/>
  <mergeCells count="2">
    <mergeCell ref="A2:G2"/>
    <mergeCell ref="I2:J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Произвольный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2015-03-13T08:45:51Z</dcterms:created>
  <dcterms:modified xsi:type="dcterms:W3CDTF">2015-03-18T17:47:09Z</dcterms:modified>
</cp:coreProperties>
</file>