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689" activeTab="1"/>
  </bookViews>
  <sheets>
    <sheet name="Подсчёт рациона 1 мес. - 7 мес." sheetId="5" r:id="rId1"/>
    <sheet name="Подсчёт рациона 8 мес. - 2 г." sheetId="2" r:id="rId2"/>
    <sheet name="Данные" sheetId="3" r:id="rId3"/>
    <sheet name="Рацион для телят" sheetId="4" r:id="rId4"/>
  </sheets>
  <calcPr calcId="125725"/>
</workbook>
</file>

<file path=xl/calcChain.xml><?xml version="1.0" encoding="utf-8"?>
<calcChain xmlns="http://schemas.openxmlformats.org/spreadsheetml/2006/main">
  <c r="AG22" i="5"/>
  <c r="AG21"/>
  <c r="AG20"/>
  <c r="AG19"/>
  <c r="AG18"/>
  <c r="AG17"/>
  <c r="AG16"/>
  <c r="AG15"/>
  <c r="AG14"/>
  <c r="AG13"/>
  <c r="AG12"/>
  <c r="AG11"/>
  <c r="AG10"/>
  <c r="AG9"/>
  <c r="AG8"/>
  <c r="AQ44"/>
  <c r="AP44"/>
  <c r="AM44"/>
  <c r="AJ44"/>
  <c r="AG44"/>
  <c r="AD44"/>
  <c r="AA44"/>
  <c r="X44"/>
  <c r="U44"/>
  <c r="R44"/>
  <c r="O44"/>
  <c r="L44"/>
  <c r="I44"/>
  <c r="F44"/>
  <c r="AQ43"/>
  <c r="AP43"/>
  <c r="AM43"/>
  <c r="AJ43"/>
  <c r="AG43"/>
  <c r="AD43"/>
  <c r="AA43"/>
  <c r="X43"/>
  <c r="U43"/>
  <c r="R43"/>
  <c r="O43"/>
  <c r="L43"/>
  <c r="I43"/>
  <c r="F43"/>
  <c r="AQ42"/>
  <c r="AP42"/>
  <c r="AM42"/>
  <c r="AJ42"/>
  <c r="AG42"/>
  <c r="AD42"/>
  <c r="AA42"/>
  <c r="X42"/>
  <c r="U42"/>
  <c r="R42"/>
  <c r="O42"/>
  <c r="L42"/>
  <c r="I42"/>
  <c r="F42"/>
  <c r="AQ41"/>
  <c r="AP41"/>
  <c r="AM41"/>
  <c r="AJ41"/>
  <c r="AG41"/>
  <c r="AD41"/>
  <c r="AA41"/>
  <c r="X41"/>
  <c r="U41"/>
  <c r="R41"/>
  <c r="O41"/>
  <c r="L41"/>
  <c r="I41"/>
  <c r="F41"/>
  <c r="AQ40"/>
  <c r="AP40"/>
  <c r="AM40"/>
  <c r="AJ40"/>
  <c r="AG40"/>
  <c r="AD40"/>
  <c r="AA40"/>
  <c r="X40"/>
  <c r="U40"/>
  <c r="R40"/>
  <c r="O40"/>
  <c r="L40"/>
  <c r="I40"/>
  <c r="F40"/>
  <c r="AQ39"/>
  <c r="AP39"/>
  <c r="AM39"/>
  <c r="AJ39"/>
  <c r="AG39"/>
  <c r="AD39"/>
  <c r="AA39"/>
  <c r="X39"/>
  <c r="U39"/>
  <c r="R39"/>
  <c r="O39"/>
  <c r="L39"/>
  <c r="I39"/>
  <c r="F39"/>
  <c r="AQ38"/>
  <c r="AP38"/>
  <c r="AM38"/>
  <c r="AJ38"/>
  <c r="AG38"/>
  <c r="AD38"/>
  <c r="AA38"/>
  <c r="X38"/>
  <c r="U38"/>
  <c r="R38"/>
  <c r="O38"/>
  <c r="L38"/>
  <c r="I38"/>
  <c r="F38"/>
  <c r="AQ37"/>
  <c r="AP37"/>
  <c r="AM37"/>
  <c r="AJ37"/>
  <c r="AG37"/>
  <c r="AD37"/>
  <c r="AA37"/>
  <c r="X37"/>
  <c r="U37"/>
  <c r="R37"/>
  <c r="O37"/>
  <c r="L37"/>
  <c r="I37"/>
  <c r="F37"/>
  <c r="AQ36"/>
  <c r="AP36"/>
  <c r="AM36"/>
  <c r="AJ36"/>
  <c r="AG36"/>
  <c r="AD36"/>
  <c r="AA36"/>
  <c r="X36"/>
  <c r="U36"/>
  <c r="R36"/>
  <c r="O36"/>
  <c r="L36"/>
  <c r="I36"/>
  <c r="F36"/>
  <c r="AQ35"/>
  <c r="AP35"/>
  <c r="AM35"/>
  <c r="AJ35"/>
  <c r="AG35"/>
  <c r="AD35"/>
  <c r="AA35"/>
  <c r="X35"/>
  <c r="U35"/>
  <c r="R35"/>
  <c r="O35"/>
  <c r="L35"/>
  <c r="I35"/>
  <c r="F35"/>
  <c r="AQ34"/>
  <c r="AP34"/>
  <c r="AM34"/>
  <c r="AJ34"/>
  <c r="AG34"/>
  <c r="AD34"/>
  <c r="AA34"/>
  <c r="X34"/>
  <c r="U34"/>
  <c r="R34"/>
  <c r="O34"/>
  <c r="L34"/>
  <c r="I34"/>
  <c r="F34"/>
  <c r="AQ33"/>
  <c r="AP33"/>
  <c r="AM33"/>
  <c r="AJ33"/>
  <c r="AG33"/>
  <c r="AD33"/>
  <c r="AA33"/>
  <c r="X33"/>
  <c r="U33"/>
  <c r="R33"/>
  <c r="O33"/>
  <c r="L33"/>
  <c r="I33"/>
  <c r="F33"/>
  <c r="AQ32"/>
  <c r="AP32"/>
  <c r="AM32"/>
  <c r="AJ32"/>
  <c r="AG32"/>
  <c r="AD32"/>
  <c r="AA32"/>
  <c r="X32"/>
  <c r="U32"/>
  <c r="R32"/>
  <c r="O32"/>
  <c r="L32"/>
  <c r="I32"/>
  <c r="F32"/>
  <c r="AQ31"/>
  <c r="AP31"/>
  <c r="AM31"/>
  <c r="AJ31"/>
  <c r="AG31"/>
  <c r="AD31"/>
  <c r="AA31"/>
  <c r="X31"/>
  <c r="U31"/>
  <c r="R31"/>
  <c r="O31"/>
  <c r="L31"/>
  <c r="I31"/>
  <c r="F31"/>
  <c r="AQ30"/>
  <c r="AP30"/>
  <c r="AM30"/>
  <c r="AJ30"/>
  <c r="AG30"/>
  <c r="AD30"/>
  <c r="AA30"/>
  <c r="X30"/>
  <c r="U30"/>
  <c r="R30"/>
  <c r="O30"/>
  <c r="L30"/>
  <c r="I30"/>
  <c r="F30"/>
  <c r="I132"/>
  <c r="I131"/>
  <c r="I130"/>
  <c r="I129"/>
  <c r="I128"/>
  <c r="I127"/>
  <c r="I126"/>
  <c r="I125"/>
  <c r="I124"/>
  <c r="I123"/>
  <c r="I122"/>
  <c r="I121"/>
  <c r="I120"/>
  <c r="I119"/>
  <c r="I118"/>
  <c r="I110"/>
  <c r="I109"/>
  <c r="I108"/>
  <c r="I107"/>
  <c r="I106"/>
  <c r="I105"/>
  <c r="I104"/>
  <c r="I103"/>
  <c r="I102"/>
  <c r="I101"/>
  <c r="I100"/>
  <c r="I99"/>
  <c r="I98"/>
  <c r="I97"/>
  <c r="I96"/>
  <c r="I88"/>
  <c r="I87"/>
  <c r="I86"/>
  <c r="I85"/>
  <c r="I84"/>
  <c r="I83"/>
  <c r="I82"/>
  <c r="I81"/>
  <c r="I80"/>
  <c r="I79"/>
  <c r="I78"/>
  <c r="I77"/>
  <c r="I76"/>
  <c r="I75"/>
  <c r="I74"/>
  <c r="I66"/>
  <c r="I65"/>
  <c r="I64"/>
  <c r="I63"/>
  <c r="I62"/>
  <c r="I61"/>
  <c r="I60"/>
  <c r="I59"/>
  <c r="I58"/>
  <c r="I57"/>
  <c r="I56"/>
  <c r="I55"/>
  <c r="I54"/>
  <c r="I53"/>
  <c r="I52"/>
  <c r="I22"/>
  <c r="I21"/>
  <c r="I20"/>
  <c r="I19"/>
  <c r="I18"/>
  <c r="I17"/>
  <c r="I16"/>
  <c r="I15"/>
  <c r="I14"/>
  <c r="I13"/>
  <c r="I12"/>
  <c r="I11"/>
  <c r="I10"/>
  <c r="I9"/>
  <c r="I8"/>
  <c r="AQ132"/>
  <c r="AP132"/>
  <c r="AM132"/>
  <c r="AJ132"/>
  <c r="AG132"/>
  <c r="AD132"/>
  <c r="AA132"/>
  <c r="X132"/>
  <c r="U132"/>
  <c r="R132"/>
  <c r="O132"/>
  <c r="L132"/>
  <c r="F132"/>
  <c r="AQ131"/>
  <c r="AP131"/>
  <c r="AM131"/>
  <c r="AJ131"/>
  <c r="AG131"/>
  <c r="AD131"/>
  <c r="AA131"/>
  <c r="X131"/>
  <c r="U131"/>
  <c r="R131"/>
  <c r="O131"/>
  <c r="L131"/>
  <c r="F131"/>
  <c r="AQ130"/>
  <c r="AP130"/>
  <c r="AM130"/>
  <c r="AJ130"/>
  <c r="AG130"/>
  <c r="AD130"/>
  <c r="AA130"/>
  <c r="X130"/>
  <c r="U130"/>
  <c r="R130"/>
  <c r="O130"/>
  <c r="L130"/>
  <c r="F130"/>
  <c r="AQ129"/>
  <c r="AP129"/>
  <c r="AM129"/>
  <c r="AJ129"/>
  <c r="AG129"/>
  <c r="AD129"/>
  <c r="AA129"/>
  <c r="X129"/>
  <c r="U129"/>
  <c r="R129"/>
  <c r="O129"/>
  <c r="L129"/>
  <c r="F129"/>
  <c r="AQ128"/>
  <c r="AP128"/>
  <c r="AM128"/>
  <c r="AJ128"/>
  <c r="AG128"/>
  <c r="AD128"/>
  <c r="AA128"/>
  <c r="X128"/>
  <c r="U128"/>
  <c r="R128"/>
  <c r="O128"/>
  <c r="L128"/>
  <c r="F128"/>
  <c r="AQ127"/>
  <c r="AP127"/>
  <c r="AM127"/>
  <c r="AJ127"/>
  <c r="AG127"/>
  <c r="AD127"/>
  <c r="AA127"/>
  <c r="X127"/>
  <c r="U127"/>
  <c r="R127"/>
  <c r="O127"/>
  <c r="L127"/>
  <c r="F127"/>
  <c r="AQ126"/>
  <c r="AP126"/>
  <c r="AM126"/>
  <c r="AJ126"/>
  <c r="AG126"/>
  <c r="AD126"/>
  <c r="AA126"/>
  <c r="X126"/>
  <c r="U126"/>
  <c r="R126"/>
  <c r="O126"/>
  <c r="L126"/>
  <c r="F126"/>
  <c r="AQ125"/>
  <c r="AP125"/>
  <c r="AM125"/>
  <c r="AJ125"/>
  <c r="AG125"/>
  <c r="AD125"/>
  <c r="AA125"/>
  <c r="X125"/>
  <c r="U125"/>
  <c r="R125"/>
  <c r="O125"/>
  <c r="L125"/>
  <c r="F125"/>
  <c r="AQ124"/>
  <c r="AP124"/>
  <c r="AM124"/>
  <c r="AJ124"/>
  <c r="AG124"/>
  <c r="AD124"/>
  <c r="AA124"/>
  <c r="X124"/>
  <c r="U124"/>
  <c r="R124"/>
  <c r="O124"/>
  <c r="L124"/>
  <c r="F124"/>
  <c r="AQ123"/>
  <c r="AP123"/>
  <c r="AM123"/>
  <c r="AJ123"/>
  <c r="AG123"/>
  <c r="AD123"/>
  <c r="AA123"/>
  <c r="X123"/>
  <c r="U123"/>
  <c r="R123"/>
  <c r="O123"/>
  <c r="L123"/>
  <c r="F123"/>
  <c r="AQ122"/>
  <c r="AP122"/>
  <c r="AM122"/>
  <c r="AJ122"/>
  <c r="AG122"/>
  <c r="AD122"/>
  <c r="AA122"/>
  <c r="X122"/>
  <c r="U122"/>
  <c r="R122"/>
  <c r="O122"/>
  <c r="L122"/>
  <c r="F122"/>
  <c r="AQ121"/>
  <c r="AP121"/>
  <c r="AM121"/>
  <c r="AJ121"/>
  <c r="AG121"/>
  <c r="AD121"/>
  <c r="AA121"/>
  <c r="X121"/>
  <c r="U121"/>
  <c r="R121"/>
  <c r="O121"/>
  <c r="L121"/>
  <c r="F121"/>
  <c r="AQ120"/>
  <c r="AP120"/>
  <c r="AM120"/>
  <c r="AJ120"/>
  <c r="AG120"/>
  <c r="AD120"/>
  <c r="AA120"/>
  <c r="X120"/>
  <c r="U120"/>
  <c r="R120"/>
  <c r="O120"/>
  <c r="L120"/>
  <c r="F120"/>
  <c r="AQ119"/>
  <c r="AP119"/>
  <c r="AM119"/>
  <c r="AJ119"/>
  <c r="AG119"/>
  <c r="AD119"/>
  <c r="AA119"/>
  <c r="X119"/>
  <c r="U119"/>
  <c r="R119"/>
  <c r="O119"/>
  <c r="L119"/>
  <c r="F119"/>
  <c r="AQ118"/>
  <c r="AP118"/>
  <c r="AM118"/>
  <c r="AJ118"/>
  <c r="AG118"/>
  <c r="AD118"/>
  <c r="AA118"/>
  <c r="X118"/>
  <c r="U118"/>
  <c r="R118"/>
  <c r="O118"/>
  <c r="L118"/>
  <c r="F118"/>
  <c r="AQ110"/>
  <c r="AP110"/>
  <c r="AM110"/>
  <c r="AJ110"/>
  <c r="AG110"/>
  <c r="AD110"/>
  <c r="AA110"/>
  <c r="X110"/>
  <c r="U110"/>
  <c r="R110"/>
  <c r="O110"/>
  <c r="L110"/>
  <c r="F110"/>
  <c r="AQ109"/>
  <c r="AP109"/>
  <c r="AM109"/>
  <c r="AJ109"/>
  <c r="AG109"/>
  <c r="AD109"/>
  <c r="AA109"/>
  <c r="X109"/>
  <c r="U109"/>
  <c r="R109"/>
  <c r="O109"/>
  <c r="L109"/>
  <c r="F109"/>
  <c r="AQ108"/>
  <c r="AP108"/>
  <c r="AM108"/>
  <c r="AJ108"/>
  <c r="AG108"/>
  <c r="AD108"/>
  <c r="AA108"/>
  <c r="X108"/>
  <c r="U108"/>
  <c r="R108"/>
  <c r="O108"/>
  <c r="L108"/>
  <c r="F108"/>
  <c r="AQ107"/>
  <c r="AP107"/>
  <c r="AM107"/>
  <c r="AJ107"/>
  <c r="AG107"/>
  <c r="AD107"/>
  <c r="AA107"/>
  <c r="X107"/>
  <c r="U107"/>
  <c r="R107"/>
  <c r="O107"/>
  <c r="L107"/>
  <c r="F107"/>
  <c r="AR107" s="1"/>
  <c r="AQ106"/>
  <c r="AP106"/>
  <c r="AM106"/>
  <c r="AJ106"/>
  <c r="AG106"/>
  <c r="AD106"/>
  <c r="AA106"/>
  <c r="X106"/>
  <c r="U106"/>
  <c r="R106"/>
  <c r="O106"/>
  <c r="L106"/>
  <c r="F106"/>
  <c r="AQ105"/>
  <c r="AP105"/>
  <c r="AM105"/>
  <c r="AJ105"/>
  <c r="AG105"/>
  <c r="AD105"/>
  <c r="AA105"/>
  <c r="X105"/>
  <c r="U105"/>
  <c r="R105"/>
  <c r="O105"/>
  <c r="L105"/>
  <c r="F105"/>
  <c r="AQ104"/>
  <c r="AP104"/>
  <c r="AM104"/>
  <c r="AJ104"/>
  <c r="AG104"/>
  <c r="AD104"/>
  <c r="AA104"/>
  <c r="X104"/>
  <c r="U104"/>
  <c r="R104"/>
  <c r="O104"/>
  <c r="L104"/>
  <c r="F104"/>
  <c r="AQ103"/>
  <c r="AP103"/>
  <c r="AM103"/>
  <c r="AJ103"/>
  <c r="AG103"/>
  <c r="AD103"/>
  <c r="AA103"/>
  <c r="X103"/>
  <c r="U103"/>
  <c r="R103"/>
  <c r="O103"/>
  <c r="L103"/>
  <c r="F103"/>
  <c r="AR103" s="1"/>
  <c r="AQ102"/>
  <c r="AP102"/>
  <c r="AM102"/>
  <c r="AJ102"/>
  <c r="AG102"/>
  <c r="AD102"/>
  <c r="AA102"/>
  <c r="X102"/>
  <c r="U102"/>
  <c r="R102"/>
  <c r="O102"/>
  <c r="L102"/>
  <c r="F102"/>
  <c r="AQ101"/>
  <c r="AP101"/>
  <c r="AM101"/>
  <c r="AJ101"/>
  <c r="AG101"/>
  <c r="AD101"/>
  <c r="AA101"/>
  <c r="X101"/>
  <c r="U101"/>
  <c r="R101"/>
  <c r="O101"/>
  <c r="L101"/>
  <c r="F101"/>
  <c r="AQ100"/>
  <c r="AP100"/>
  <c r="AM100"/>
  <c r="AJ100"/>
  <c r="AG100"/>
  <c r="AD100"/>
  <c r="AA100"/>
  <c r="X100"/>
  <c r="U100"/>
  <c r="R100"/>
  <c r="O100"/>
  <c r="L100"/>
  <c r="F100"/>
  <c r="AQ99"/>
  <c r="AP99"/>
  <c r="AM99"/>
  <c r="AJ99"/>
  <c r="AG99"/>
  <c r="AD99"/>
  <c r="AA99"/>
  <c r="X99"/>
  <c r="U99"/>
  <c r="R99"/>
  <c r="O99"/>
  <c r="L99"/>
  <c r="F99"/>
  <c r="AR99" s="1"/>
  <c r="AQ98"/>
  <c r="AP98"/>
  <c r="AM98"/>
  <c r="AJ98"/>
  <c r="AG98"/>
  <c r="AD98"/>
  <c r="AA98"/>
  <c r="X98"/>
  <c r="U98"/>
  <c r="R98"/>
  <c r="O98"/>
  <c r="L98"/>
  <c r="F98"/>
  <c r="AQ97"/>
  <c r="AP97"/>
  <c r="AM97"/>
  <c r="AJ97"/>
  <c r="AG97"/>
  <c r="AD97"/>
  <c r="AA97"/>
  <c r="X97"/>
  <c r="U97"/>
  <c r="R97"/>
  <c r="O97"/>
  <c r="L97"/>
  <c r="F97"/>
  <c r="AQ96"/>
  <c r="AP96"/>
  <c r="AM96"/>
  <c r="AJ96"/>
  <c r="AG96"/>
  <c r="AD96"/>
  <c r="AA96"/>
  <c r="X96"/>
  <c r="U96"/>
  <c r="R96"/>
  <c r="O96"/>
  <c r="L96"/>
  <c r="F96"/>
  <c r="AQ88"/>
  <c r="AP88"/>
  <c r="AM88"/>
  <c r="AJ88"/>
  <c r="AG88"/>
  <c r="AD88"/>
  <c r="AA88"/>
  <c r="X88"/>
  <c r="U88"/>
  <c r="R88"/>
  <c r="O88"/>
  <c r="L88"/>
  <c r="F88"/>
  <c r="AR88" s="1"/>
  <c r="AQ87"/>
  <c r="AP87"/>
  <c r="AM87"/>
  <c r="AJ87"/>
  <c r="AG87"/>
  <c r="AD87"/>
  <c r="AA87"/>
  <c r="X87"/>
  <c r="U87"/>
  <c r="R87"/>
  <c r="O87"/>
  <c r="L87"/>
  <c r="F87"/>
  <c r="AQ86"/>
  <c r="AP86"/>
  <c r="AM86"/>
  <c r="AJ86"/>
  <c r="AG86"/>
  <c r="AD86"/>
  <c r="AA86"/>
  <c r="X86"/>
  <c r="U86"/>
  <c r="R86"/>
  <c r="O86"/>
  <c r="L86"/>
  <c r="F86"/>
  <c r="AQ85"/>
  <c r="AP85"/>
  <c r="AM85"/>
  <c r="AJ85"/>
  <c r="AG85"/>
  <c r="AD85"/>
  <c r="AA85"/>
  <c r="X85"/>
  <c r="U85"/>
  <c r="R85"/>
  <c r="O85"/>
  <c r="L85"/>
  <c r="F85"/>
  <c r="AQ84"/>
  <c r="AP84"/>
  <c r="AM84"/>
  <c r="AJ84"/>
  <c r="AG84"/>
  <c r="AD84"/>
  <c r="AA84"/>
  <c r="X84"/>
  <c r="U84"/>
  <c r="R84"/>
  <c r="O84"/>
  <c r="L84"/>
  <c r="F84"/>
  <c r="AR84" s="1"/>
  <c r="AQ83"/>
  <c r="AP83"/>
  <c r="AM83"/>
  <c r="AJ83"/>
  <c r="AG83"/>
  <c r="AD83"/>
  <c r="AA83"/>
  <c r="X83"/>
  <c r="U83"/>
  <c r="R83"/>
  <c r="O83"/>
  <c r="L83"/>
  <c r="F83"/>
  <c r="AQ82"/>
  <c r="AP82"/>
  <c r="AM82"/>
  <c r="AJ82"/>
  <c r="AG82"/>
  <c r="AD82"/>
  <c r="AA82"/>
  <c r="X82"/>
  <c r="U82"/>
  <c r="R82"/>
  <c r="O82"/>
  <c r="L82"/>
  <c r="F82"/>
  <c r="AQ81"/>
  <c r="AP81"/>
  <c r="AM81"/>
  <c r="AJ81"/>
  <c r="AG81"/>
  <c r="AD81"/>
  <c r="AA81"/>
  <c r="X81"/>
  <c r="U81"/>
  <c r="R81"/>
  <c r="O81"/>
  <c r="L81"/>
  <c r="F81"/>
  <c r="AQ80"/>
  <c r="AP80"/>
  <c r="AM80"/>
  <c r="AJ80"/>
  <c r="AG80"/>
  <c r="AD80"/>
  <c r="AA80"/>
  <c r="X80"/>
  <c r="U80"/>
  <c r="R80"/>
  <c r="O80"/>
  <c r="L80"/>
  <c r="F80"/>
  <c r="AQ79"/>
  <c r="AP79"/>
  <c r="AM79"/>
  <c r="AJ79"/>
  <c r="AG79"/>
  <c r="AD79"/>
  <c r="AA79"/>
  <c r="X79"/>
  <c r="U79"/>
  <c r="R79"/>
  <c r="O79"/>
  <c r="L79"/>
  <c r="F79"/>
  <c r="AQ78"/>
  <c r="AP78"/>
  <c r="AM78"/>
  <c r="AJ78"/>
  <c r="AG78"/>
  <c r="AD78"/>
  <c r="AA78"/>
  <c r="X78"/>
  <c r="U78"/>
  <c r="R78"/>
  <c r="O78"/>
  <c r="L78"/>
  <c r="F78"/>
  <c r="AQ77"/>
  <c r="AP77"/>
  <c r="AM77"/>
  <c r="AJ77"/>
  <c r="AG77"/>
  <c r="AD77"/>
  <c r="AA77"/>
  <c r="X77"/>
  <c r="U77"/>
  <c r="R77"/>
  <c r="O77"/>
  <c r="L77"/>
  <c r="F77"/>
  <c r="AQ76"/>
  <c r="AP76"/>
  <c r="AM76"/>
  <c r="AJ76"/>
  <c r="AG76"/>
  <c r="AD76"/>
  <c r="AA76"/>
  <c r="X76"/>
  <c r="U76"/>
  <c r="R76"/>
  <c r="O76"/>
  <c r="L76"/>
  <c r="F76"/>
  <c r="AQ75"/>
  <c r="AP75"/>
  <c r="AM75"/>
  <c r="AJ75"/>
  <c r="AG75"/>
  <c r="AD75"/>
  <c r="AA75"/>
  <c r="X75"/>
  <c r="U75"/>
  <c r="R75"/>
  <c r="O75"/>
  <c r="L75"/>
  <c r="F75"/>
  <c r="AQ74"/>
  <c r="AP74"/>
  <c r="AM74"/>
  <c r="AJ74"/>
  <c r="AG74"/>
  <c r="AD74"/>
  <c r="AA74"/>
  <c r="X74"/>
  <c r="U74"/>
  <c r="R74"/>
  <c r="O74"/>
  <c r="L74"/>
  <c r="F74"/>
  <c r="AQ66"/>
  <c r="AP66"/>
  <c r="AM66"/>
  <c r="AJ66"/>
  <c r="AG66"/>
  <c r="AD66"/>
  <c r="AA66"/>
  <c r="X66"/>
  <c r="U66"/>
  <c r="R66"/>
  <c r="O66"/>
  <c r="L66"/>
  <c r="F66"/>
  <c r="AQ65"/>
  <c r="AP65"/>
  <c r="AM65"/>
  <c r="AJ65"/>
  <c r="AG65"/>
  <c r="AD65"/>
  <c r="AA65"/>
  <c r="X65"/>
  <c r="U65"/>
  <c r="R65"/>
  <c r="O65"/>
  <c r="L65"/>
  <c r="F65"/>
  <c r="AQ64"/>
  <c r="AP64"/>
  <c r="AM64"/>
  <c r="AJ64"/>
  <c r="AG64"/>
  <c r="AD64"/>
  <c r="AA64"/>
  <c r="X64"/>
  <c r="U64"/>
  <c r="R64"/>
  <c r="O64"/>
  <c r="L64"/>
  <c r="F64"/>
  <c r="AQ63"/>
  <c r="AP63"/>
  <c r="AM63"/>
  <c r="AJ63"/>
  <c r="AG63"/>
  <c r="AD63"/>
  <c r="AA63"/>
  <c r="X63"/>
  <c r="U63"/>
  <c r="R63"/>
  <c r="O63"/>
  <c r="L63"/>
  <c r="F63"/>
  <c r="AQ62"/>
  <c r="AP62"/>
  <c r="AM62"/>
  <c r="AJ62"/>
  <c r="AG62"/>
  <c r="AD62"/>
  <c r="AA62"/>
  <c r="X62"/>
  <c r="U62"/>
  <c r="R62"/>
  <c r="O62"/>
  <c r="L62"/>
  <c r="F62"/>
  <c r="AQ61"/>
  <c r="AP61"/>
  <c r="AM61"/>
  <c r="AJ61"/>
  <c r="AG61"/>
  <c r="AD61"/>
  <c r="AA61"/>
  <c r="X61"/>
  <c r="U61"/>
  <c r="R61"/>
  <c r="O61"/>
  <c r="L61"/>
  <c r="F61"/>
  <c r="AQ60"/>
  <c r="AP60"/>
  <c r="AM60"/>
  <c r="AJ60"/>
  <c r="AG60"/>
  <c r="AD60"/>
  <c r="AA60"/>
  <c r="X60"/>
  <c r="U60"/>
  <c r="R60"/>
  <c r="O60"/>
  <c r="L60"/>
  <c r="F60"/>
  <c r="AQ59"/>
  <c r="AP59"/>
  <c r="AM59"/>
  <c r="AJ59"/>
  <c r="AG59"/>
  <c r="AD59"/>
  <c r="AA59"/>
  <c r="X59"/>
  <c r="U59"/>
  <c r="R59"/>
  <c r="O59"/>
  <c r="L59"/>
  <c r="F59"/>
  <c r="AQ58"/>
  <c r="AP58"/>
  <c r="AM58"/>
  <c r="AJ58"/>
  <c r="AG58"/>
  <c r="AD58"/>
  <c r="AA58"/>
  <c r="X58"/>
  <c r="U58"/>
  <c r="R58"/>
  <c r="O58"/>
  <c r="L58"/>
  <c r="F58"/>
  <c r="AQ57"/>
  <c r="AP57"/>
  <c r="AM57"/>
  <c r="AJ57"/>
  <c r="AG57"/>
  <c r="AD57"/>
  <c r="AA57"/>
  <c r="X57"/>
  <c r="U57"/>
  <c r="R57"/>
  <c r="O57"/>
  <c r="L57"/>
  <c r="F57"/>
  <c r="AQ56"/>
  <c r="AP56"/>
  <c r="AM56"/>
  <c r="AJ56"/>
  <c r="AG56"/>
  <c r="AD56"/>
  <c r="AA56"/>
  <c r="X56"/>
  <c r="U56"/>
  <c r="R56"/>
  <c r="O56"/>
  <c r="L56"/>
  <c r="F56"/>
  <c r="AQ55"/>
  <c r="AP55"/>
  <c r="AM55"/>
  <c r="AJ55"/>
  <c r="AG55"/>
  <c r="AD55"/>
  <c r="AA55"/>
  <c r="X55"/>
  <c r="U55"/>
  <c r="R55"/>
  <c r="O55"/>
  <c r="L55"/>
  <c r="F55"/>
  <c r="AQ54"/>
  <c r="AP54"/>
  <c r="AM54"/>
  <c r="AJ54"/>
  <c r="AG54"/>
  <c r="AD54"/>
  <c r="AA54"/>
  <c r="X54"/>
  <c r="U54"/>
  <c r="R54"/>
  <c r="O54"/>
  <c r="L54"/>
  <c r="F54"/>
  <c r="AQ53"/>
  <c r="AP53"/>
  <c r="AM53"/>
  <c r="AJ53"/>
  <c r="AG53"/>
  <c r="AD53"/>
  <c r="AA53"/>
  <c r="X53"/>
  <c r="U53"/>
  <c r="R53"/>
  <c r="O53"/>
  <c r="L53"/>
  <c r="F53"/>
  <c r="AQ52"/>
  <c r="AP52"/>
  <c r="AM52"/>
  <c r="AJ52"/>
  <c r="AG52"/>
  <c r="AD52"/>
  <c r="AA52"/>
  <c r="X52"/>
  <c r="U52"/>
  <c r="R52"/>
  <c r="O52"/>
  <c r="L52"/>
  <c r="F52"/>
  <c r="AQ22"/>
  <c r="AQ21"/>
  <c r="AQ20"/>
  <c r="AQ19"/>
  <c r="AQ18"/>
  <c r="AQ17"/>
  <c r="AQ16"/>
  <c r="AQ15"/>
  <c r="AQ14"/>
  <c r="AQ13"/>
  <c r="AQ12"/>
  <c r="AQ11"/>
  <c r="AQ10"/>
  <c r="AQ9"/>
  <c r="AQ8"/>
  <c r="AP22"/>
  <c r="AM22"/>
  <c r="AJ22"/>
  <c r="AD22"/>
  <c r="AA22"/>
  <c r="X22"/>
  <c r="U22"/>
  <c r="R22"/>
  <c r="O22"/>
  <c r="L22"/>
  <c r="F22"/>
  <c r="AP21"/>
  <c r="AM21"/>
  <c r="AJ21"/>
  <c r="AD21"/>
  <c r="AA21"/>
  <c r="X21"/>
  <c r="U21"/>
  <c r="R21"/>
  <c r="O21"/>
  <c r="L21"/>
  <c r="F21"/>
  <c r="AP20"/>
  <c r="AM20"/>
  <c r="AJ20"/>
  <c r="AD20"/>
  <c r="AA20"/>
  <c r="X20"/>
  <c r="U20"/>
  <c r="R20"/>
  <c r="O20"/>
  <c r="L20"/>
  <c r="F20"/>
  <c r="AP19"/>
  <c r="AM19"/>
  <c r="AJ19"/>
  <c r="AD19"/>
  <c r="AA19"/>
  <c r="X19"/>
  <c r="U19"/>
  <c r="R19"/>
  <c r="O19"/>
  <c r="L19"/>
  <c r="F19"/>
  <c r="AP18"/>
  <c r="AM18"/>
  <c r="AJ18"/>
  <c r="AD18"/>
  <c r="AA18"/>
  <c r="X18"/>
  <c r="U18"/>
  <c r="R18"/>
  <c r="O18"/>
  <c r="L18"/>
  <c r="F18"/>
  <c r="AP17"/>
  <c r="AM17"/>
  <c r="AJ17"/>
  <c r="AD17"/>
  <c r="AA17"/>
  <c r="X17"/>
  <c r="U17"/>
  <c r="R17"/>
  <c r="O17"/>
  <c r="L17"/>
  <c r="F17"/>
  <c r="AP16"/>
  <c r="AM16"/>
  <c r="AJ16"/>
  <c r="AD16"/>
  <c r="AA16"/>
  <c r="X16"/>
  <c r="U16"/>
  <c r="R16"/>
  <c r="O16"/>
  <c r="L16"/>
  <c r="F16"/>
  <c r="AP15"/>
  <c r="AM15"/>
  <c r="AJ15"/>
  <c r="AD15"/>
  <c r="AA15"/>
  <c r="X15"/>
  <c r="U15"/>
  <c r="R15"/>
  <c r="O15"/>
  <c r="L15"/>
  <c r="F15"/>
  <c r="AP14"/>
  <c r="AM14"/>
  <c r="AJ14"/>
  <c r="AD14"/>
  <c r="AA14"/>
  <c r="X14"/>
  <c r="U14"/>
  <c r="R14"/>
  <c r="O14"/>
  <c r="L14"/>
  <c r="F14"/>
  <c r="AP13"/>
  <c r="AM13"/>
  <c r="AJ13"/>
  <c r="AD13"/>
  <c r="AA13"/>
  <c r="X13"/>
  <c r="U13"/>
  <c r="R13"/>
  <c r="O13"/>
  <c r="L13"/>
  <c r="F13"/>
  <c r="AP12"/>
  <c r="AM12"/>
  <c r="AJ12"/>
  <c r="AD12"/>
  <c r="AA12"/>
  <c r="X12"/>
  <c r="U12"/>
  <c r="R12"/>
  <c r="O12"/>
  <c r="L12"/>
  <c r="F12"/>
  <c r="AP11"/>
  <c r="AM11"/>
  <c r="AJ11"/>
  <c r="AD11"/>
  <c r="AA11"/>
  <c r="X11"/>
  <c r="U11"/>
  <c r="R11"/>
  <c r="O11"/>
  <c r="L11"/>
  <c r="F11"/>
  <c r="AP10"/>
  <c r="AM10"/>
  <c r="AJ10"/>
  <c r="AD10"/>
  <c r="AA10"/>
  <c r="X10"/>
  <c r="U10"/>
  <c r="R10"/>
  <c r="O10"/>
  <c r="L10"/>
  <c r="F10"/>
  <c r="AP9"/>
  <c r="AM9"/>
  <c r="AJ9"/>
  <c r="AD9"/>
  <c r="AA9"/>
  <c r="X9"/>
  <c r="U9"/>
  <c r="R9"/>
  <c r="O9"/>
  <c r="L9"/>
  <c r="F9"/>
  <c r="AP8"/>
  <c r="AM8"/>
  <c r="AJ8"/>
  <c r="AD8"/>
  <c r="AA8"/>
  <c r="X8"/>
  <c r="U8"/>
  <c r="R8"/>
  <c r="O8"/>
  <c r="L8"/>
  <c r="F8"/>
  <c r="AR12" l="1"/>
  <c r="AR16"/>
  <c r="AR20"/>
  <c r="AR98"/>
  <c r="AR102"/>
  <c r="AR106"/>
  <c r="AR110"/>
  <c r="AR119"/>
  <c r="AR122"/>
  <c r="AR123"/>
  <c r="AR126"/>
  <c r="AR127"/>
  <c r="AR130"/>
  <c r="AR131"/>
  <c r="AR15"/>
  <c r="AR9"/>
  <c r="AR13"/>
  <c r="AR17"/>
  <c r="AR78"/>
  <c r="AR82"/>
  <c r="AR97"/>
  <c r="AR11"/>
  <c r="AR21"/>
  <c r="AR10"/>
  <c r="AR14"/>
  <c r="AR18"/>
  <c r="AR22"/>
  <c r="AR120"/>
  <c r="AR121"/>
  <c r="AR124"/>
  <c r="AR125"/>
  <c r="AR128"/>
  <c r="AR129"/>
  <c r="AR132"/>
  <c r="AR19"/>
  <c r="AR118"/>
  <c r="AR74"/>
  <c r="AR8"/>
  <c r="AR42"/>
  <c r="AR40"/>
  <c r="AR38"/>
  <c r="AR36"/>
  <c r="AR35"/>
  <c r="AR34"/>
  <c r="AR44"/>
  <c r="AR33"/>
  <c r="AR37"/>
  <c r="AR39"/>
  <c r="AR41"/>
  <c r="AR43"/>
  <c r="AR32"/>
  <c r="AR30"/>
  <c r="AR31"/>
  <c r="AR96"/>
  <c r="AR100"/>
  <c r="AR104"/>
  <c r="AR108"/>
  <c r="AR101"/>
  <c r="AR105"/>
  <c r="AR109"/>
  <c r="AR76"/>
  <c r="AR80"/>
  <c r="AR52"/>
  <c r="AR56"/>
  <c r="AR60"/>
  <c r="AR75"/>
  <c r="AR79"/>
  <c r="AR83"/>
  <c r="AR87"/>
  <c r="AR86"/>
  <c r="AR77"/>
  <c r="AR81"/>
  <c r="AR85"/>
  <c r="AR54"/>
  <c r="AR58"/>
  <c r="AR62"/>
  <c r="AR66"/>
  <c r="AR53"/>
  <c r="AR57"/>
  <c r="AR61"/>
  <c r="AR65"/>
  <c r="AR64"/>
  <c r="AR55"/>
  <c r="AR59"/>
  <c r="AR63"/>
  <c r="BL66" i="2"/>
  <c r="BK66"/>
  <c r="BH66"/>
  <c r="BE66"/>
  <c r="BB66"/>
  <c r="AY66"/>
  <c r="AV66"/>
  <c r="AS66"/>
  <c r="AP66"/>
  <c r="AM66"/>
  <c r="AJ66"/>
  <c r="AG66"/>
  <c r="AD66"/>
  <c r="AA66"/>
  <c r="X66"/>
  <c r="U66"/>
  <c r="R66"/>
  <c r="O66"/>
  <c r="L66"/>
  <c r="I66"/>
  <c r="F66"/>
  <c r="BL65"/>
  <c r="BK65"/>
  <c r="BH65"/>
  <c r="BE65"/>
  <c r="BB65"/>
  <c r="AY65"/>
  <c r="AV65"/>
  <c r="AS65"/>
  <c r="AP65"/>
  <c r="AM65"/>
  <c r="AJ65"/>
  <c r="AG65"/>
  <c r="AD65"/>
  <c r="AA65"/>
  <c r="X65"/>
  <c r="U65"/>
  <c r="R65"/>
  <c r="O65"/>
  <c r="L65"/>
  <c r="I65"/>
  <c r="F65"/>
  <c r="BL64"/>
  <c r="BK64"/>
  <c r="BH64"/>
  <c r="BE64"/>
  <c r="BB64"/>
  <c r="AY64"/>
  <c r="AV64"/>
  <c r="AS64"/>
  <c r="AP64"/>
  <c r="AM64"/>
  <c r="AJ64"/>
  <c r="AG64"/>
  <c r="AD64"/>
  <c r="AA64"/>
  <c r="X64"/>
  <c r="U64"/>
  <c r="R64"/>
  <c r="O64"/>
  <c r="L64"/>
  <c r="I64"/>
  <c r="F64"/>
  <c r="BL63"/>
  <c r="BK63"/>
  <c r="BH63"/>
  <c r="BE63"/>
  <c r="BB63"/>
  <c r="AY63"/>
  <c r="AV63"/>
  <c r="AS63"/>
  <c r="AP63"/>
  <c r="AM63"/>
  <c r="AJ63"/>
  <c r="AG63"/>
  <c r="AD63"/>
  <c r="AA63"/>
  <c r="X63"/>
  <c r="U63"/>
  <c r="R63"/>
  <c r="O63"/>
  <c r="L63"/>
  <c r="I63"/>
  <c r="F63"/>
  <c r="BL62"/>
  <c r="BK62"/>
  <c r="BH62"/>
  <c r="BE62"/>
  <c r="BB62"/>
  <c r="AY62"/>
  <c r="AV62"/>
  <c r="AS62"/>
  <c r="AP62"/>
  <c r="AM62"/>
  <c r="AJ62"/>
  <c r="AG62"/>
  <c r="AD62"/>
  <c r="AA62"/>
  <c r="X62"/>
  <c r="U62"/>
  <c r="R62"/>
  <c r="O62"/>
  <c r="L62"/>
  <c r="I62"/>
  <c r="F62"/>
  <c r="BL61"/>
  <c r="BK61"/>
  <c r="BH61"/>
  <c r="BE61"/>
  <c r="BB61"/>
  <c r="AY61"/>
  <c r="AV61"/>
  <c r="AS61"/>
  <c r="AP61"/>
  <c r="AM61"/>
  <c r="AJ61"/>
  <c r="AG61"/>
  <c r="AD61"/>
  <c r="AA61"/>
  <c r="X61"/>
  <c r="U61"/>
  <c r="R61"/>
  <c r="O61"/>
  <c r="L61"/>
  <c r="I61"/>
  <c r="F61"/>
  <c r="BL60"/>
  <c r="BK60"/>
  <c r="BH60"/>
  <c r="BE60"/>
  <c r="BB60"/>
  <c r="AY60"/>
  <c r="AV60"/>
  <c r="AS60"/>
  <c r="AP60"/>
  <c r="AM60"/>
  <c r="AJ60"/>
  <c r="AG60"/>
  <c r="AD60"/>
  <c r="AA60"/>
  <c r="X60"/>
  <c r="U60"/>
  <c r="R60"/>
  <c r="O60"/>
  <c r="L60"/>
  <c r="I60"/>
  <c r="F60"/>
  <c r="BL59"/>
  <c r="BK59"/>
  <c r="BH59"/>
  <c r="BE59"/>
  <c r="BB59"/>
  <c r="AY59"/>
  <c r="AV59"/>
  <c r="AS59"/>
  <c r="AP59"/>
  <c r="AM59"/>
  <c r="AJ59"/>
  <c r="AG59"/>
  <c r="AD59"/>
  <c r="AA59"/>
  <c r="X59"/>
  <c r="U59"/>
  <c r="R59"/>
  <c r="O59"/>
  <c r="L59"/>
  <c r="I59"/>
  <c r="F59"/>
  <c r="BL58"/>
  <c r="BK58"/>
  <c r="BH58"/>
  <c r="BE58"/>
  <c r="BB58"/>
  <c r="AY58"/>
  <c r="AV58"/>
  <c r="AS58"/>
  <c r="AP58"/>
  <c r="AM58"/>
  <c r="AJ58"/>
  <c r="AG58"/>
  <c r="AD58"/>
  <c r="AA58"/>
  <c r="X58"/>
  <c r="U58"/>
  <c r="R58"/>
  <c r="O58"/>
  <c r="L58"/>
  <c r="I58"/>
  <c r="F58"/>
  <c r="BL57"/>
  <c r="BK57"/>
  <c r="BH57"/>
  <c r="BE57"/>
  <c r="BB57"/>
  <c r="AY57"/>
  <c r="AV57"/>
  <c r="AS57"/>
  <c r="AP57"/>
  <c r="AM57"/>
  <c r="AJ57"/>
  <c r="AG57"/>
  <c r="AD57"/>
  <c r="AA57"/>
  <c r="X57"/>
  <c r="U57"/>
  <c r="R57"/>
  <c r="O57"/>
  <c r="L57"/>
  <c r="I57"/>
  <c r="F57"/>
  <c r="BL56"/>
  <c r="BK56"/>
  <c r="BH56"/>
  <c r="BE56"/>
  <c r="BB56"/>
  <c r="AY56"/>
  <c r="AV56"/>
  <c r="AS56"/>
  <c r="AP56"/>
  <c r="AM56"/>
  <c r="AJ56"/>
  <c r="AG56"/>
  <c r="AD56"/>
  <c r="AA56"/>
  <c r="X56"/>
  <c r="U56"/>
  <c r="R56"/>
  <c r="O56"/>
  <c r="L56"/>
  <c r="I56"/>
  <c r="F56"/>
  <c r="BL55"/>
  <c r="BK55"/>
  <c r="BH55"/>
  <c r="BE55"/>
  <c r="BB55"/>
  <c r="AY55"/>
  <c r="AV55"/>
  <c r="AS55"/>
  <c r="AP55"/>
  <c r="AM55"/>
  <c r="AJ55"/>
  <c r="AG55"/>
  <c r="AD55"/>
  <c r="AA55"/>
  <c r="X55"/>
  <c r="U55"/>
  <c r="R55"/>
  <c r="O55"/>
  <c r="L55"/>
  <c r="I55"/>
  <c r="F55"/>
  <c r="BL54"/>
  <c r="BK54"/>
  <c r="BH54"/>
  <c r="BE54"/>
  <c r="BB54"/>
  <c r="AY54"/>
  <c r="AV54"/>
  <c r="AS54"/>
  <c r="AP54"/>
  <c r="AM54"/>
  <c r="AJ54"/>
  <c r="AG54"/>
  <c r="AD54"/>
  <c r="AA54"/>
  <c r="X54"/>
  <c r="U54"/>
  <c r="R54"/>
  <c r="O54"/>
  <c r="L54"/>
  <c r="I54"/>
  <c r="F54"/>
  <c r="BL53"/>
  <c r="BK53"/>
  <c r="BH53"/>
  <c r="BE53"/>
  <c r="BB53"/>
  <c r="AY53"/>
  <c r="AV53"/>
  <c r="AS53"/>
  <c r="AP53"/>
  <c r="AM53"/>
  <c r="AJ53"/>
  <c r="AG53"/>
  <c r="AD53"/>
  <c r="AA53"/>
  <c r="X53"/>
  <c r="U53"/>
  <c r="R53"/>
  <c r="O53"/>
  <c r="L53"/>
  <c r="I53"/>
  <c r="F53"/>
  <c r="BL52"/>
  <c r="BK52"/>
  <c r="BH52"/>
  <c r="BE52"/>
  <c r="BB52"/>
  <c r="AY52"/>
  <c r="AV52"/>
  <c r="AS52"/>
  <c r="AP52"/>
  <c r="AM52"/>
  <c r="AJ52"/>
  <c r="AG52"/>
  <c r="AD52"/>
  <c r="AA52"/>
  <c r="X52"/>
  <c r="U52"/>
  <c r="R52"/>
  <c r="O52"/>
  <c r="L52"/>
  <c r="I52"/>
  <c r="F52"/>
  <c r="BL44"/>
  <c r="BK44"/>
  <c r="BH44"/>
  <c r="BE44"/>
  <c r="BB44"/>
  <c r="AY44"/>
  <c r="AV44"/>
  <c r="AS44"/>
  <c r="AP44"/>
  <c r="AM44"/>
  <c r="AJ44"/>
  <c r="AG44"/>
  <c r="AD44"/>
  <c r="AA44"/>
  <c r="X44"/>
  <c r="U44"/>
  <c r="R44"/>
  <c r="O44"/>
  <c r="L44"/>
  <c r="I44"/>
  <c r="F44"/>
  <c r="BL43"/>
  <c r="BK43"/>
  <c r="BH43"/>
  <c r="BE43"/>
  <c r="BB43"/>
  <c r="AY43"/>
  <c r="AV43"/>
  <c r="AS43"/>
  <c r="AP43"/>
  <c r="AM43"/>
  <c r="AJ43"/>
  <c r="AG43"/>
  <c r="AD43"/>
  <c r="AA43"/>
  <c r="X43"/>
  <c r="U43"/>
  <c r="R43"/>
  <c r="O43"/>
  <c r="L43"/>
  <c r="I43"/>
  <c r="F43"/>
  <c r="BL42"/>
  <c r="BK42"/>
  <c r="BH42"/>
  <c r="BE42"/>
  <c r="BB42"/>
  <c r="AY42"/>
  <c r="AV42"/>
  <c r="AS42"/>
  <c r="AP42"/>
  <c r="AM42"/>
  <c r="AJ42"/>
  <c r="AG42"/>
  <c r="AD42"/>
  <c r="AA42"/>
  <c r="X42"/>
  <c r="U42"/>
  <c r="R42"/>
  <c r="O42"/>
  <c r="L42"/>
  <c r="I42"/>
  <c r="F42"/>
  <c r="BL41"/>
  <c r="BK41"/>
  <c r="BH41"/>
  <c r="BE41"/>
  <c r="BB41"/>
  <c r="AY41"/>
  <c r="AV41"/>
  <c r="AS41"/>
  <c r="AP41"/>
  <c r="AM41"/>
  <c r="AJ41"/>
  <c r="AG41"/>
  <c r="AD41"/>
  <c r="AA41"/>
  <c r="X41"/>
  <c r="U41"/>
  <c r="R41"/>
  <c r="O41"/>
  <c r="L41"/>
  <c r="I41"/>
  <c r="F41"/>
  <c r="BL40"/>
  <c r="BK40"/>
  <c r="BH40"/>
  <c r="BE40"/>
  <c r="BB40"/>
  <c r="AY40"/>
  <c r="AV40"/>
  <c r="AS40"/>
  <c r="AP40"/>
  <c r="AM40"/>
  <c r="AJ40"/>
  <c r="AG40"/>
  <c r="AD40"/>
  <c r="AA40"/>
  <c r="X40"/>
  <c r="U40"/>
  <c r="R40"/>
  <c r="O40"/>
  <c r="L40"/>
  <c r="I40"/>
  <c r="F40"/>
  <c r="BL39"/>
  <c r="BK39"/>
  <c r="BH39"/>
  <c r="BE39"/>
  <c r="BB39"/>
  <c r="AY39"/>
  <c r="AV39"/>
  <c r="AS39"/>
  <c r="AP39"/>
  <c r="AM39"/>
  <c r="AJ39"/>
  <c r="AG39"/>
  <c r="AD39"/>
  <c r="AA39"/>
  <c r="X39"/>
  <c r="U39"/>
  <c r="R39"/>
  <c r="O39"/>
  <c r="L39"/>
  <c r="I39"/>
  <c r="F39"/>
  <c r="BL38"/>
  <c r="BK38"/>
  <c r="BH38"/>
  <c r="BE38"/>
  <c r="BB38"/>
  <c r="AY38"/>
  <c r="AV38"/>
  <c r="AS38"/>
  <c r="AP38"/>
  <c r="AM38"/>
  <c r="AJ38"/>
  <c r="AG38"/>
  <c r="AD38"/>
  <c r="AA38"/>
  <c r="X38"/>
  <c r="U38"/>
  <c r="R38"/>
  <c r="O38"/>
  <c r="L38"/>
  <c r="I38"/>
  <c r="F38"/>
  <c r="BL37"/>
  <c r="BK37"/>
  <c r="BH37"/>
  <c r="BE37"/>
  <c r="BB37"/>
  <c r="AY37"/>
  <c r="AV37"/>
  <c r="AS37"/>
  <c r="AP37"/>
  <c r="AM37"/>
  <c r="AJ37"/>
  <c r="AG37"/>
  <c r="AD37"/>
  <c r="AA37"/>
  <c r="X37"/>
  <c r="U37"/>
  <c r="R37"/>
  <c r="O37"/>
  <c r="L37"/>
  <c r="I37"/>
  <c r="F37"/>
  <c r="BL36"/>
  <c r="BK36"/>
  <c r="BH36"/>
  <c r="BE36"/>
  <c r="BB36"/>
  <c r="AY36"/>
  <c r="AV36"/>
  <c r="AS36"/>
  <c r="AP36"/>
  <c r="AM36"/>
  <c r="AJ36"/>
  <c r="AG36"/>
  <c r="AD36"/>
  <c r="AA36"/>
  <c r="X36"/>
  <c r="U36"/>
  <c r="R36"/>
  <c r="O36"/>
  <c r="L36"/>
  <c r="I36"/>
  <c r="F36"/>
  <c r="BL35"/>
  <c r="BK35"/>
  <c r="BH35"/>
  <c r="BE35"/>
  <c r="BB35"/>
  <c r="AY35"/>
  <c r="AV35"/>
  <c r="AS35"/>
  <c r="AP35"/>
  <c r="AM35"/>
  <c r="AJ35"/>
  <c r="AG35"/>
  <c r="AD35"/>
  <c r="AA35"/>
  <c r="X35"/>
  <c r="U35"/>
  <c r="R35"/>
  <c r="O35"/>
  <c r="L35"/>
  <c r="I35"/>
  <c r="F35"/>
  <c r="BL34"/>
  <c r="BK34"/>
  <c r="BH34"/>
  <c r="BE34"/>
  <c r="BB34"/>
  <c r="AY34"/>
  <c r="AV34"/>
  <c r="AS34"/>
  <c r="AP34"/>
  <c r="AM34"/>
  <c r="AJ34"/>
  <c r="AG34"/>
  <c r="AD34"/>
  <c r="AA34"/>
  <c r="X34"/>
  <c r="U34"/>
  <c r="R34"/>
  <c r="O34"/>
  <c r="L34"/>
  <c r="I34"/>
  <c r="F34"/>
  <c r="BL33"/>
  <c r="BK33"/>
  <c r="BH33"/>
  <c r="BE33"/>
  <c r="BB33"/>
  <c r="AY33"/>
  <c r="AV33"/>
  <c r="AS33"/>
  <c r="AP33"/>
  <c r="AM33"/>
  <c r="AJ33"/>
  <c r="AG33"/>
  <c r="AD33"/>
  <c r="AA33"/>
  <c r="X33"/>
  <c r="U33"/>
  <c r="R33"/>
  <c r="O33"/>
  <c r="L33"/>
  <c r="I33"/>
  <c r="F33"/>
  <c r="BL32"/>
  <c r="BK32"/>
  <c r="BH32"/>
  <c r="BE32"/>
  <c r="BB32"/>
  <c r="AY32"/>
  <c r="AV32"/>
  <c r="AS32"/>
  <c r="AP32"/>
  <c r="AM32"/>
  <c r="AJ32"/>
  <c r="AG32"/>
  <c r="AD32"/>
  <c r="AA32"/>
  <c r="X32"/>
  <c r="U32"/>
  <c r="R32"/>
  <c r="O32"/>
  <c r="L32"/>
  <c r="I32"/>
  <c r="F32"/>
  <c r="BL31"/>
  <c r="BK31"/>
  <c r="BH31"/>
  <c r="BE31"/>
  <c r="BB31"/>
  <c r="AY31"/>
  <c r="AV31"/>
  <c r="AS31"/>
  <c r="AP31"/>
  <c r="AM31"/>
  <c r="AJ31"/>
  <c r="AG31"/>
  <c r="AD31"/>
  <c r="AA31"/>
  <c r="X31"/>
  <c r="U31"/>
  <c r="R31"/>
  <c r="O31"/>
  <c r="L31"/>
  <c r="I31"/>
  <c r="F31"/>
  <c r="BL30"/>
  <c r="BK30"/>
  <c r="BH30"/>
  <c r="BE30"/>
  <c r="BB30"/>
  <c r="AY30"/>
  <c r="AV30"/>
  <c r="AS30"/>
  <c r="AP30"/>
  <c r="AM30"/>
  <c r="AJ30"/>
  <c r="AG30"/>
  <c r="AD30"/>
  <c r="AA30"/>
  <c r="X30"/>
  <c r="U30"/>
  <c r="R30"/>
  <c r="O30"/>
  <c r="L30"/>
  <c r="I30"/>
  <c r="F30"/>
  <c r="BL22"/>
  <c r="BL21"/>
  <c r="BL20"/>
  <c r="BL19"/>
  <c r="BL18"/>
  <c r="BL17"/>
  <c r="BL16"/>
  <c r="BL15"/>
  <c r="BL14"/>
  <c r="BL13"/>
  <c r="BL12"/>
  <c r="BL11"/>
  <c r="BL10"/>
  <c r="BL9"/>
  <c r="BL8"/>
  <c r="AS22"/>
  <c r="AS21"/>
  <c r="AS20"/>
  <c r="AS19"/>
  <c r="AS18"/>
  <c r="AS17"/>
  <c r="AS16"/>
  <c r="AS15"/>
  <c r="AS14"/>
  <c r="AS13"/>
  <c r="AS12"/>
  <c r="AS11"/>
  <c r="AS10"/>
  <c r="AS9"/>
  <c r="AS8"/>
  <c r="AY22"/>
  <c r="AY21"/>
  <c r="AY20"/>
  <c r="AY19"/>
  <c r="AY18"/>
  <c r="AY17"/>
  <c r="AY16"/>
  <c r="AY15"/>
  <c r="AY14"/>
  <c r="AY13"/>
  <c r="AY12"/>
  <c r="AY11"/>
  <c r="AY10"/>
  <c r="AY9"/>
  <c r="AY8"/>
  <c r="AP22"/>
  <c r="AP21"/>
  <c r="AP20"/>
  <c r="AP19"/>
  <c r="AP18"/>
  <c r="AP17"/>
  <c r="AP16"/>
  <c r="AP15"/>
  <c r="AP14"/>
  <c r="AP13"/>
  <c r="AP12"/>
  <c r="AP11"/>
  <c r="AP10"/>
  <c r="AP9"/>
  <c r="AP8"/>
  <c r="AM22"/>
  <c r="AM21"/>
  <c r="AM20"/>
  <c r="AM19"/>
  <c r="AM18"/>
  <c r="AM17"/>
  <c r="AM16"/>
  <c r="AM15"/>
  <c r="AM14"/>
  <c r="AM13"/>
  <c r="AM12"/>
  <c r="AM11"/>
  <c r="AM10"/>
  <c r="AM9"/>
  <c r="AM8"/>
  <c r="AJ22"/>
  <c r="AJ21"/>
  <c r="AJ20"/>
  <c r="AJ19"/>
  <c r="AJ18"/>
  <c r="AJ17"/>
  <c r="AJ16"/>
  <c r="AJ15"/>
  <c r="AJ14"/>
  <c r="AJ13"/>
  <c r="AJ12"/>
  <c r="AJ11"/>
  <c r="AJ10"/>
  <c r="AJ9"/>
  <c r="AJ8"/>
  <c r="AG22"/>
  <c r="AG21"/>
  <c r="AG20"/>
  <c r="AG19"/>
  <c r="AG18"/>
  <c r="AG17"/>
  <c r="AG16"/>
  <c r="AG15"/>
  <c r="AG14"/>
  <c r="AG13"/>
  <c r="AG12"/>
  <c r="AG11"/>
  <c r="AG10"/>
  <c r="AG9"/>
  <c r="AG8"/>
  <c r="AD22"/>
  <c r="AD21"/>
  <c r="AD20"/>
  <c r="AD19"/>
  <c r="AD18"/>
  <c r="AD17"/>
  <c r="AD16"/>
  <c r="AD15"/>
  <c r="AD14"/>
  <c r="AD13"/>
  <c r="AD12"/>
  <c r="AD11"/>
  <c r="AD10"/>
  <c r="AD9"/>
  <c r="AD8"/>
  <c r="BK11"/>
  <c r="BK10"/>
  <c r="BK9"/>
  <c r="BH11"/>
  <c r="BH10"/>
  <c r="BH9"/>
  <c r="BE11"/>
  <c r="BE10"/>
  <c r="BE9"/>
  <c r="BB11"/>
  <c r="BB10"/>
  <c r="BB9"/>
  <c r="AV11"/>
  <c r="AV10"/>
  <c r="AV9"/>
  <c r="AA11"/>
  <c r="AA10"/>
  <c r="AA9"/>
  <c r="X11"/>
  <c r="X10"/>
  <c r="X9"/>
  <c r="U11"/>
  <c r="U10"/>
  <c r="U9"/>
  <c r="R11"/>
  <c r="R10"/>
  <c r="R9"/>
  <c r="O11"/>
  <c r="O10"/>
  <c r="O9"/>
  <c r="L11"/>
  <c r="L10"/>
  <c r="L9"/>
  <c r="I11"/>
  <c r="I10"/>
  <c r="I9"/>
  <c r="F11"/>
  <c r="F10"/>
  <c r="F9"/>
  <c r="BM40" l="1"/>
  <c r="BM44"/>
  <c r="BM59"/>
  <c r="BM31"/>
  <c r="BM35"/>
  <c r="BM43"/>
  <c r="BM66"/>
  <c r="BM62"/>
  <c r="BM55"/>
  <c r="BM52"/>
  <c r="BM63"/>
  <c r="BM54"/>
  <c r="BM57"/>
  <c r="BM65"/>
  <c r="BM60"/>
  <c r="BM64"/>
  <c r="BM58"/>
  <c r="BM56"/>
  <c r="BM61"/>
  <c r="BM53"/>
  <c r="BM39"/>
  <c r="BM34"/>
  <c r="BM38"/>
  <c r="BM42"/>
  <c r="BM36"/>
  <c r="BM32"/>
  <c r="BM41"/>
  <c r="BM37"/>
  <c r="BM33"/>
  <c r="BM30"/>
  <c r="BM10"/>
  <c r="BM9"/>
  <c r="BM11"/>
  <c r="BK22"/>
  <c r="BH22"/>
  <c r="BE22"/>
  <c r="BB22"/>
  <c r="AV22"/>
  <c r="AA22"/>
  <c r="X22"/>
  <c r="U22"/>
  <c r="R22"/>
  <c r="O22"/>
  <c r="L22"/>
  <c r="I22"/>
  <c r="F22"/>
  <c r="BK21"/>
  <c r="BH21"/>
  <c r="BE21"/>
  <c r="BB21"/>
  <c r="AV21"/>
  <c r="AA21"/>
  <c r="X21"/>
  <c r="U21"/>
  <c r="R21"/>
  <c r="O21"/>
  <c r="L21"/>
  <c r="I21"/>
  <c r="F21"/>
  <c r="BK20"/>
  <c r="BH20"/>
  <c r="BE20"/>
  <c r="BB20"/>
  <c r="AV20"/>
  <c r="AA20"/>
  <c r="X20"/>
  <c r="U20"/>
  <c r="R20"/>
  <c r="O20"/>
  <c r="L20"/>
  <c r="I20"/>
  <c r="F20"/>
  <c r="BK19"/>
  <c r="BH19"/>
  <c r="BE19"/>
  <c r="BB19"/>
  <c r="AV19"/>
  <c r="AA19"/>
  <c r="X19"/>
  <c r="U19"/>
  <c r="R19"/>
  <c r="O19"/>
  <c r="L19"/>
  <c r="I19"/>
  <c r="F19"/>
  <c r="BK18"/>
  <c r="BH18"/>
  <c r="BE18"/>
  <c r="BB18"/>
  <c r="AV18"/>
  <c r="AA18"/>
  <c r="X18"/>
  <c r="U18"/>
  <c r="R18"/>
  <c r="O18"/>
  <c r="L18"/>
  <c r="I18"/>
  <c r="F18"/>
  <c r="BK17"/>
  <c r="BH17"/>
  <c r="BE17"/>
  <c r="BB17"/>
  <c r="AV17"/>
  <c r="AA17"/>
  <c r="X17"/>
  <c r="U17"/>
  <c r="R17"/>
  <c r="O17"/>
  <c r="L17"/>
  <c r="I17"/>
  <c r="F17"/>
  <c r="BK16"/>
  <c r="BH16"/>
  <c r="BE16"/>
  <c r="BB16"/>
  <c r="AV16"/>
  <c r="AA16"/>
  <c r="X16"/>
  <c r="U16"/>
  <c r="R16"/>
  <c r="O16"/>
  <c r="L16"/>
  <c r="I16"/>
  <c r="F16"/>
  <c r="BK15"/>
  <c r="BH15"/>
  <c r="BE15"/>
  <c r="BB15"/>
  <c r="AV15"/>
  <c r="AA15"/>
  <c r="X15"/>
  <c r="U15"/>
  <c r="R15"/>
  <c r="O15"/>
  <c r="L15"/>
  <c r="I15"/>
  <c r="F15"/>
  <c r="BK14"/>
  <c r="BH14"/>
  <c r="BE14"/>
  <c r="BB14"/>
  <c r="AV14"/>
  <c r="AA14"/>
  <c r="X14"/>
  <c r="U14"/>
  <c r="R14"/>
  <c r="O14"/>
  <c r="L14"/>
  <c r="I14"/>
  <c r="F14"/>
  <c r="BK13"/>
  <c r="BH13"/>
  <c r="BE13"/>
  <c r="BB13"/>
  <c r="AV13"/>
  <c r="AA13"/>
  <c r="X13"/>
  <c r="U13"/>
  <c r="R13"/>
  <c r="O13"/>
  <c r="L13"/>
  <c r="I13"/>
  <c r="F13"/>
  <c r="BK12"/>
  <c r="BH12"/>
  <c r="BE12"/>
  <c r="BB12"/>
  <c r="AV12"/>
  <c r="AA12"/>
  <c r="X12"/>
  <c r="U12"/>
  <c r="R12"/>
  <c r="O12"/>
  <c r="L12"/>
  <c r="I12"/>
  <c r="F12"/>
  <c r="BK8"/>
  <c r="BH8"/>
  <c r="BE8"/>
  <c r="BB8"/>
  <c r="AV8"/>
  <c r="AA8"/>
  <c r="X8"/>
  <c r="U8"/>
  <c r="R8"/>
  <c r="O8"/>
  <c r="L8"/>
  <c r="I8"/>
  <c r="F8"/>
  <c r="BM18" l="1"/>
  <c r="BM15"/>
  <c r="BM21"/>
  <c r="BM13"/>
  <c r="BM17"/>
  <c r="BM20"/>
  <c r="BM12"/>
  <c r="BM19"/>
  <c r="BM14"/>
  <c r="BM22"/>
  <c r="BM16"/>
  <c r="BM8"/>
</calcChain>
</file>

<file path=xl/sharedStrings.xml><?xml version="1.0" encoding="utf-8"?>
<sst xmlns="http://schemas.openxmlformats.org/spreadsheetml/2006/main" count="947" uniqueCount="169">
  <si>
    <t>Норма при откорме</t>
  </si>
  <si>
    <t>к.е.</t>
  </si>
  <si>
    <t>протеина</t>
  </si>
  <si>
    <t>соли</t>
  </si>
  <si>
    <t>кальций</t>
  </si>
  <si>
    <t>фосфор</t>
  </si>
  <si>
    <t>каротин</t>
  </si>
  <si>
    <t>800 грамм</t>
  </si>
  <si>
    <t>40 грамм</t>
  </si>
  <si>
    <t>45 грамм</t>
  </si>
  <si>
    <t>25 грамм</t>
  </si>
  <si>
    <t>60 грамм</t>
  </si>
  <si>
    <t>Таблица кормовых единиц (к.е.)</t>
  </si>
  <si>
    <t>Наименование корма</t>
  </si>
  <si>
    <t>к.е. в кг корма</t>
  </si>
  <si>
    <t>жиры</t>
  </si>
  <si>
    <t>клетчатка</t>
  </si>
  <si>
    <t>хлопковый шрот</t>
  </si>
  <si>
    <t>хлопковая шелуха</t>
  </si>
  <si>
    <t>кукуруза</t>
  </si>
  <si>
    <t>пшеница</t>
  </si>
  <si>
    <t>отруби</t>
  </si>
  <si>
    <t>солома</t>
  </si>
  <si>
    <t>овощи</t>
  </si>
  <si>
    <t>корзинка подсолнуха</t>
  </si>
  <si>
    <t>Корнеплоды</t>
  </si>
  <si>
    <t>В 1 кг корма содержится ( в среднем), г</t>
  </si>
  <si>
    <t>корм. ед.</t>
  </si>
  <si>
    <t>перева-римого протеина</t>
  </si>
  <si>
    <t>Ca</t>
  </si>
  <si>
    <t>P</t>
  </si>
  <si>
    <t>клетчатки</t>
  </si>
  <si>
    <t>каротина, мг</t>
  </si>
  <si>
    <t>сахара</t>
  </si>
  <si>
    <t>сухого вещества</t>
  </si>
  <si>
    <t>Картофель</t>
  </si>
  <si>
    <t>-</t>
  </si>
  <si>
    <t>Турнепс</t>
  </si>
  <si>
    <t>Брюква</t>
  </si>
  <si>
    <t>Морковь</t>
  </si>
  <si>
    <t>Свекла кормовая</t>
  </si>
  <si>
    <t>корма</t>
  </si>
  <si>
    <r>
      <t>В 1</t>
    </r>
    <r>
      <rPr>
        <b/>
        <i/>
        <sz val="10"/>
        <color theme="1"/>
        <rFont val="Arial"/>
        <family val="2"/>
        <charset val="204"/>
      </rPr>
      <t> кг </t>
    </r>
    <r>
      <rPr>
        <b/>
        <sz val="10"/>
        <color theme="1"/>
        <rFont val="Arial"/>
        <family val="2"/>
        <charset val="204"/>
      </rPr>
      <t>корма содержится</t>
    </r>
  </si>
  <si>
    <t>перев. белка в г</t>
  </si>
  <si>
    <t>крахм. эквива-лентов</t>
  </si>
  <si>
    <t>корм. един.</t>
  </si>
  <si>
    <t>Клевер в цвету</t>
  </si>
  <si>
    <t>Люцерна</t>
  </si>
  <si>
    <t>Кукуруза зеленая</t>
  </si>
  <si>
    <t>Сено луговое</t>
  </si>
  <si>
    <t>" степное</t>
  </si>
  <si>
    <t>Силос подсол-нечниковый</t>
  </si>
  <si>
    <t>Силос кукурузный</t>
  </si>
  <si>
    <t>Солома озимая</t>
  </si>
  <si>
    <t>Солома яровая</t>
  </si>
  <si>
    <t>Мякина озимых</t>
  </si>
  <si>
    <t>Мякина яровых</t>
  </si>
  <si>
    <t>Овес</t>
  </si>
  <si>
    <t>Отруби</t>
  </si>
  <si>
    <t>Жмых подсол-нечниковый</t>
  </si>
  <si>
    <t>Кукуруза в зерне</t>
  </si>
  <si>
    <t>Льнян. жмых</t>
  </si>
  <si>
    <t>Мельничная пыль средн.</t>
  </si>
  <si>
    <t>ИТОГО:</t>
  </si>
  <si>
    <t>http://agrozoo.ru/base_gvc/normi/grup/n64.html</t>
  </si>
  <si>
    <t>прирост 1 000 грамм</t>
  </si>
  <si>
    <t>Требуемые показатели</t>
  </si>
  <si>
    <t>Норма в день</t>
  </si>
  <si>
    <t>Наименование кормов</t>
  </si>
  <si>
    <t xml:space="preserve">Итого </t>
  </si>
  <si>
    <t>Кукуруза</t>
  </si>
  <si>
    <t>Пшеница</t>
  </si>
  <si>
    <t>Хлопковый шрот</t>
  </si>
  <si>
    <t>Хлопковая шелуха</t>
  </si>
  <si>
    <t>Солома</t>
  </si>
  <si>
    <t>Костная мука</t>
  </si>
  <si>
    <t>Овощи (морковь)</t>
  </si>
  <si>
    <t>Трикальций фосфат</t>
  </si>
  <si>
    <t>Животный жир/масло</t>
  </si>
  <si>
    <t>Птичий навоз</t>
  </si>
  <si>
    <t>Крапива</t>
  </si>
  <si>
    <t>Прочее (корз. кукурузы)</t>
  </si>
  <si>
    <t>кг</t>
  </si>
  <si>
    <t>в 1 кг</t>
  </si>
  <si>
    <t>итог</t>
  </si>
  <si>
    <t>в кг</t>
  </si>
  <si>
    <t>в показателях</t>
  </si>
  <si>
    <t>в сумах</t>
  </si>
  <si>
    <t>К.е.</t>
  </si>
  <si>
    <t>Сырой протеин</t>
  </si>
  <si>
    <t>в граммах</t>
  </si>
  <si>
    <t>Переваримый протеин</t>
  </si>
  <si>
    <t>Кальций</t>
  </si>
  <si>
    <t>Фосфор</t>
  </si>
  <si>
    <t>Клетчатка</t>
  </si>
  <si>
    <t>Крахмал</t>
  </si>
  <si>
    <t>Сахар</t>
  </si>
  <si>
    <t>Сырой жир</t>
  </si>
  <si>
    <t>Сера</t>
  </si>
  <si>
    <t>Каротин</t>
  </si>
  <si>
    <t>в мг</t>
  </si>
  <si>
    <t>Вит. Е (токоферол)</t>
  </si>
  <si>
    <t>Вит. Д (кальциферол)</t>
  </si>
  <si>
    <t>тыс. МЕ</t>
  </si>
  <si>
    <t>ИТОГО (в стоимостях):</t>
  </si>
  <si>
    <t>13-16 месяцев</t>
  </si>
  <si>
    <t>прирост 1 100 грамм</t>
  </si>
  <si>
    <t>17 и более месяцев</t>
  </si>
  <si>
    <t>прирост 1 200 грамм</t>
  </si>
  <si>
    <t>ВОЗРАСТ</t>
  </si>
  <si>
    <t>Суточная норма кормов на одну голову, кг</t>
  </si>
  <si>
    <t>Молочные</t>
  </si>
  <si>
    <t>Концентра-ция </t>
  </si>
  <si>
    <t>Сено</t>
  </si>
  <si>
    <t>Силос</t>
  </si>
  <si>
    <t>Корне-</t>
  </si>
  <si>
    <t>Концен-траты</t>
  </si>
  <si>
    <t>продукты</t>
  </si>
  <si>
    <t>ЗЦМ/вода</t>
  </si>
  <si>
    <t>плоды</t>
  </si>
  <si>
    <t>1 день</t>
  </si>
  <si>
    <t>1л. х 5р</t>
  </si>
  <si>
    <t>Молоко</t>
  </si>
  <si>
    <t>  </t>
  </si>
  <si>
    <t>2-9 день</t>
  </si>
  <si>
    <t>1,5л.х4р</t>
  </si>
  <si>
    <t>10-15 день</t>
  </si>
  <si>
    <t>1,8л х4р</t>
  </si>
  <si>
    <t>Молоко и ЗЦМ*</t>
  </si>
  <si>
    <t>Приуч</t>
  </si>
  <si>
    <t>15-19 день</t>
  </si>
  <si>
    <t>2,3л х3р</t>
  </si>
  <si>
    <t>ЗЦМ</t>
  </si>
  <si>
    <t>    0,1**</t>
  </si>
  <si>
    <t>3-я декада</t>
  </si>
  <si>
    <t>3л. х 2р</t>
  </si>
  <si>
    <t>    0,4**</t>
  </si>
  <si>
    <t>4-я декада</t>
  </si>
  <si>
    <t>3л. х 2р</t>
  </si>
  <si>
    <t>5-я декада</t>
  </si>
  <si>
    <t>6-я декада</t>
  </si>
  <si>
    <t>7-я декада</t>
  </si>
  <si>
    <t>8-я декада</t>
  </si>
  <si>
    <t>9-я декада</t>
  </si>
  <si>
    <t>*  -замена доли молока на ЗЦМ увеличивается на 20% каждые 2 дня</t>
  </si>
  <si>
    <t>**-овсянка или стартер</t>
  </si>
  <si>
    <t>8 - 12 месяцев</t>
  </si>
  <si>
    <t>Обм. Эн., МДж</t>
  </si>
  <si>
    <t>Сухое вещество</t>
  </si>
  <si>
    <t>Овощи (картофель варёный)</t>
  </si>
  <si>
    <t>Овощи (свёкла сахарная)</t>
  </si>
  <si>
    <t>Ботва картофеля</t>
  </si>
  <si>
    <t>Ботва свёклы сахарной</t>
  </si>
  <si>
    <t>Ботва моркови</t>
  </si>
  <si>
    <t>Сено суданки</t>
  </si>
  <si>
    <t>Сено кукурузы</t>
  </si>
  <si>
    <t>Яйца</t>
  </si>
  <si>
    <t>2 месяца (60-80 кг)</t>
  </si>
  <si>
    <t>прирост 950 грамм</t>
  </si>
  <si>
    <t>3 месяца (80-110 кг)</t>
  </si>
  <si>
    <t>4 месяца (110-135 кг)</t>
  </si>
  <si>
    <t>5 месяцев (135-170 кг)</t>
  </si>
  <si>
    <t>6 месяцев (170-200 кг)</t>
  </si>
  <si>
    <t>7-8 месяцев (200-250 кг)</t>
  </si>
  <si>
    <t>прирост 1000 грамм</t>
  </si>
  <si>
    <t>Молоко сухое</t>
  </si>
  <si>
    <t>Рис</t>
  </si>
  <si>
    <t>Ячмень</t>
  </si>
  <si>
    <t xml:space="preserve">Схема кормления телёнка на откорме .
1-3 день от рождения . Молозиво 8% от веса телёнка на весь день . В домашних условиях конечно на глазок . Первое молозиво не позднее 1,5 часа после рождения 2 литра .
с 3 дня приучение к молоку . осторожно . Но можно ещё денька 2 поить молозивом.
примерно с 4 дня приучение к воде , обычной , некипячёной , но не ледяной , а температуры тела .Через полчаса после кормления молоком.
После 4 дня телёнку предлагается к\к . Он может и сам полизать , но лучше щепотку прямо рот ему положить . Поплюётся сначала , это нормальная реакция .
И вот с этих дней в клеточке у него свободно должен стоять к\к и вода . Но её лучше первые дни ставить после кормления через полчасика , чтоб он сразу после молока не сунулся в ведро с водой . Т.к. сосательный рефлекс в первые минуты сильный и он может лишнего хватнуть . Недельку так привыкнет его желудок к воде и дальше без неё нельзя . Он будет есть к\к и ему нужен будет хоть глоточек воды и именно тогда , когда он захочет . Это требует его организм .
Далее смысл схемы заключается вот в чём . Пока рубец ещё не полностью функционирует , молоко можно доводить до 3 л за раз , а в это время происходит приучение его к к\к . И тут нужно заметить , когда к\к уже примерно 700 гр начинает телёнок кушать , нужно медленно уменьшать молоко до 2 л за раз . Это необходимо для того , чтоб увеличить потребление к\к . Ему будет мало молочка и он будет искать еду и найдёт к\к .
Чем больше он его съест , тем быстрее у него в рубце вырастут ворсинки и укрепиться стенка рубца . А этот отдел желудка основной , именно он подготавливает у жвачных весь корм к более полному перевариванию другими отделами . Поэтому задача заставить его функционировать как можно быстрее . Сеном этого не получится , т.к. для его переработки уже нужен функционирующий рубец , там клетчатка и переработка её под силу толко уже развитому рубцу . А зерно сбраживается и расщепляется на пропионаты и масляную к-ту , которые стимулируют рост ворсинок и процесс утолщения стенки рубца . весь смысл кормления зерном только в этом , для этого и цельным овсом кормят маленьких телят . Его дают до 70 дней примерно .
Далее. После 2 месяцев , когда уже полностью начинает функционировать рубец , молоко телёнку уже не нужно . Если вы не подготовили таким образом ему рубец , то можете и дальше тратить молоко . Только в таком случае вы столкнётесь с серьёзными проблемами в переходном периоде , т.е. периоде отъёма от молока.
В то время , когда телёнку нужно активно усваивать все питательные вещества , набирать массу тела , он должен будет приостановиться в росте для того , чтобы вырастить бактерии в жкт для переработки к\к . Это примерно 3 недели , Но ворсинки выращены недостаточно и стенка недостаточно крепкая в связм с ием , что период , в котором это растёт , уже ПРОПУЩЕН!. Вот это и будет 20 месяцев выращивания с большими трудо-материально-затратами.
И ещё нюанс на откорме . Телёнку не надо разнообразить его рацион .Для каждого вида корма необходимы свои виды бактерий , а они вырабатываются до 3 недель и за это время ваш корм просто не полностью усваивается и несколько нарушается общая микрофлорав жкт . Это откорм и телёнка нужно просто интенсивно вырастить .
Постараться одним и тем же набором кормов довести его до забоя , только регулируя количество в разные периоды .
Если телёнок растёт долго , то могут и начаться разнообразные проблемы , которые могут встретиться у жвачных . Так что лучше быстрее , но сделать это нужно грамотно .
Забыла -- как только телёнок начинает есть 1 кг к\к , его нужно перевести на 1 раз выпойки молоком . И поить так до тех пор , пока он не станет есть 2-2,5 кг . Тогда оно ему уже посто как конфетка ребёнку , бессмысленное баловство . Он уже в состоянии обеспечить себя протеином полностью из к\к.
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</si>
</sst>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91949A"/>
      </left>
      <right style="medium">
        <color rgb="FF91949A"/>
      </right>
      <top style="medium">
        <color rgb="FF91949A"/>
      </top>
      <bottom/>
      <diagonal/>
    </border>
    <border>
      <left style="medium">
        <color rgb="FF91949A"/>
      </left>
      <right/>
      <top style="medium">
        <color rgb="FF91949A"/>
      </top>
      <bottom style="medium">
        <color rgb="FF91949A"/>
      </bottom>
      <diagonal/>
    </border>
    <border>
      <left/>
      <right/>
      <top style="medium">
        <color rgb="FF91949A"/>
      </top>
      <bottom style="medium">
        <color rgb="FF91949A"/>
      </bottom>
      <diagonal/>
    </border>
    <border>
      <left/>
      <right style="medium">
        <color rgb="FF91949A"/>
      </right>
      <top style="medium">
        <color rgb="FF91949A"/>
      </top>
      <bottom style="medium">
        <color rgb="FF91949A"/>
      </bottom>
      <diagonal/>
    </border>
    <border>
      <left style="medium">
        <color rgb="FF91949A"/>
      </left>
      <right style="medium">
        <color rgb="FF91949A"/>
      </right>
      <top/>
      <bottom/>
      <diagonal/>
    </border>
    <border>
      <left style="medium">
        <color rgb="FF91949A"/>
      </left>
      <right/>
      <top style="medium">
        <color rgb="FF91949A"/>
      </top>
      <bottom/>
      <diagonal/>
    </border>
    <border>
      <left/>
      <right style="medium">
        <color rgb="FF91949A"/>
      </right>
      <top style="medium">
        <color rgb="FF91949A"/>
      </top>
      <bottom/>
      <diagonal/>
    </border>
    <border>
      <left style="medium">
        <color rgb="FF91949A"/>
      </left>
      <right style="medium">
        <color rgb="FF91949A"/>
      </right>
      <top/>
      <bottom style="medium">
        <color rgb="FF91949A"/>
      </bottom>
      <diagonal/>
    </border>
    <border>
      <left style="medium">
        <color rgb="FF91949A"/>
      </left>
      <right/>
      <top/>
      <bottom style="medium">
        <color rgb="FF91949A"/>
      </bottom>
      <diagonal/>
    </border>
    <border>
      <left/>
      <right style="medium">
        <color rgb="FF91949A"/>
      </right>
      <top/>
      <bottom style="medium">
        <color rgb="FF91949A"/>
      </bottom>
      <diagonal/>
    </border>
    <border>
      <left style="medium">
        <color rgb="FF91949A"/>
      </left>
      <right style="medium">
        <color rgb="FF91949A"/>
      </right>
      <top style="medium">
        <color rgb="FF91949A"/>
      </top>
      <bottom style="medium">
        <color rgb="FF91949A"/>
      </bottom>
      <diagonal/>
    </border>
    <border>
      <left/>
      <right/>
      <top style="medium">
        <color rgb="FF91949A"/>
      </top>
      <bottom/>
      <diagonal/>
    </border>
    <border>
      <left/>
      <right/>
      <top/>
      <bottom style="medium">
        <color rgb="FF91949A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3" fillId="0" borderId="0" xfId="0" applyNumberFormat="1" applyFont="1"/>
    <xf numFmtId="1" fontId="3" fillId="0" borderId="0" xfId="0" applyNumberFormat="1" applyFont="1"/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0" fontId="11" fillId="0" borderId="0" xfId="1" applyAlignment="1" applyProtection="1"/>
    <xf numFmtId="0" fontId="12" fillId="3" borderId="0" xfId="0" applyFont="1" applyFill="1" applyAlignment="1">
      <alignment horizontal="left"/>
    </xf>
    <xf numFmtId="0" fontId="12" fillId="2" borderId="0" xfId="0" applyFont="1" applyFill="1"/>
    <xf numFmtId="0" fontId="12" fillId="0" borderId="0" xfId="0" applyFont="1"/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/>
    <xf numFmtId="0" fontId="1" fillId="0" borderId="40" xfId="0" applyFont="1" applyBorder="1"/>
    <xf numFmtId="0" fontId="2" fillId="3" borderId="22" xfId="0" applyFont="1" applyFill="1" applyBorder="1" applyAlignment="1">
      <alignment horizontal="left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left" vertical="center" wrapText="1"/>
    </xf>
    <xf numFmtId="0" fontId="14" fillId="0" borderId="0" xfId="0" applyFont="1" applyFill="1"/>
    <xf numFmtId="0" fontId="15" fillId="0" borderId="46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top" wrapText="1"/>
    </xf>
    <xf numFmtId="20" fontId="14" fillId="0" borderId="56" xfId="0" applyNumberFormat="1" applyFont="1" applyFill="1" applyBorder="1" applyAlignment="1">
      <alignment horizontal="center" vertical="top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0" borderId="16" xfId="0" applyFont="1" applyBorder="1"/>
    <xf numFmtId="164" fontId="2" fillId="0" borderId="5" xfId="0" applyNumberFormat="1" applyFont="1" applyBorder="1"/>
    <xf numFmtId="0" fontId="13" fillId="0" borderId="5" xfId="1" applyFont="1" applyBorder="1" applyAlignment="1" applyProtection="1">
      <alignment horizontal="center"/>
    </xf>
    <xf numFmtId="0" fontId="16" fillId="0" borderId="0" xfId="0" applyFont="1"/>
    <xf numFmtId="1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4" fillId="0" borderId="0" xfId="0" applyNumberFormat="1" applyFont="1" applyFill="1"/>
    <xf numFmtId="0" fontId="18" fillId="0" borderId="0" xfId="0" applyFont="1" applyFill="1"/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180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180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0" fontId="15" fillId="0" borderId="51" xfId="0" applyFont="1" applyFill="1" applyBorder="1" applyAlignment="1">
      <alignment vertical="top" wrapText="1"/>
    </xf>
    <xf numFmtId="0" fontId="15" fillId="0" borderId="57" xfId="0" applyFont="1" applyFill="1" applyBorder="1" applyAlignment="1">
      <alignment vertical="top" wrapText="1"/>
    </xf>
    <xf numFmtId="0" fontId="15" fillId="0" borderId="52" xfId="0" applyFont="1" applyFill="1" applyBorder="1" applyAlignment="1">
      <alignment vertical="top" wrapText="1"/>
    </xf>
    <xf numFmtId="0" fontId="15" fillId="0" borderId="54" xfId="0" applyFont="1" applyFill="1" applyBorder="1" applyAlignment="1">
      <alignment vertical="top" wrapText="1"/>
    </xf>
    <xf numFmtId="0" fontId="15" fillId="0" borderId="58" xfId="0" applyFont="1" applyFill="1" applyBorder="1" applyAlignment="1">
      <alignment vertical="top" wrapText="1"/>
    </xf>
    <xf numFmtId="0" fontId="15" fillId="0" borderId="55" xfId="0" applyFont="1" applyFill="1" applyBorder="1" applyAlignment="1">
      <alignment vertical="top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49" xfId="0" applyFont="1" applyFill="1" applyBorder="1" applyAlignment="1">
      <alignment horizont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600074</xdr:colOff>
      <xdr:row>0</xdr:row>
      <xdr:rowOff>0</xdr:rowOff>
    </xdr:from>
    <xdr:to>
      <xdr:col>21</xdr:col>
      <xdr:colOff>219075</xdr:colOff>
      <xdr:row>40</xdr:row>
      <xdr:rowOff>733</xdr:rowOff>
    </xdr:to>
    <xdr:pic>
      <xdr:nvPicPr>
        <xdr:cNvPr id="2" name="Picture 1" descr="Таблица питательности кормов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4" y="0"/>
          <a:ext cx="7924801" cy="126968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24178</xdr:colOff>
      <xdr:row>25</xdr:row>
      <xdr:rowOff>190499</xdr:rowOff>
    </xdr:from>
    <xdr:to>
      <xdr:col>9</xdr:col>
      <xdr:colOff>756759</xdr:colOff>
      <xdr:row>47</xdr:row>
      <xdr:rowOff>161191</xdr:rowOff>
    </xdr:to>
    <xdr:pic>
      <xdr:nvPicPr>
        <xdr:cNvPr id="3" name="Picture 1" descr="http://newgreenfield.ru/uploads/posts/2012-05/thumbs/1338045586_t1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4" y="6447691"/>
          <a:ext cx="5070120" cy="5641731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230442</xdr:colOff>
      <xdr:row>3</xdr:row>
      <xdr:rowOff>168992</xdr:rowOff>
    </xdr:from>
    <xdr:to>
      <xdr:col>41</xdr:col>
      <xdr:colOff>460887</xdr:colOff>
      <xdr:row>38</xdr:row>
      <xdr:rowOff>206312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500392" y="902417"/>
          <a:ext cx="10593645" cy="113559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42</xdr:col>
      <xdr:colOff>604990</xdr:colOff>
      <xdr:row>3</xdr:row>
      <xdr:rowOff>230443</xdr:rowOff>
    </xdr:from>
    <xdr:to>
      <xdr:col>65</xdr:col>
      <xdr:colOff>307257</xdr:colOff>
      <xdr:row>38</xdr:row>
      <xdr:rowOff>177122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847740" y="963868"/>
          <a:ext cx="13723067" cy="112176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grozoo.ru/base_gvc/normi/grup/n6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grozoo.ru/base_gvc/normi/grup/n64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46"/>
  <sheetViews>
    <sheetView zoomScale="70" zoomScaleNormal="70" workbookViewId="0">
      <selection activeCell="C1" sqref="C1"/>
    </sheetView>
  </sheetViews>
  <sheetFormatPr defaultRowHeight="18.75"/>
  <cols>
    <col min="1" max="1" width="27" style="25" customWidth="1"/>
    <col min="2" max="2" width="10.42578125" style="25" customWidth="1"/>
    <col min="3" max="3" width="11.5703125" style="26" bestFit="1" customWidth="1"/>
    <col min="4" max="4" width="6.140625" style="6" bestFit="1" customWidth="1"/>
    <col min="5" max="5" width="8.85546875" style="6" bestFit="1" customWidth="1"/>
    <col min="6" max="6" width="8.42578125" style="6" bestFit="1" customWidth="1"/>
    <col min="7" max="7" width="6.28515625" style="6" bestFit="1" customWidth="1"/>
    <col min="8" max="8" width="8.85546875" style="6" bestFit="1" customWidth="1"/>
    <col min="9" max="9" width="8.42578125" style="6" bestFit="1" customWidth="1"/>
    <col min="10" max="10" width="6.140625" style="6" customWidth="1"/>
    <col min="11" max="12" width="8.42578125" style="6" bestFit="1" customWidth="1"/>
    <col min="13" max="13" width="5.85546875" style="6" bestFit="1" customWidth="1"/>
    <col min="14" max="14" width="8.42578125" style="6" bestFit="1" customWidth="1"/>
    <col min="15" max="15" width="9.85546875" style="6" customWidth="1"/>
    <col min="16" max="16" width="5.85546875" style="6" bestFit="1" customWidth="1"/>
    <col min="17" max="18" width="8.42578125" style="6" bestFit="1" customWidth="1"/>
    <col min="19" max="19" width="6.28515625" style="6" customWidth="1"/>
    <col min="20" max="20" width="8.42578125" style="6" bestFit="1" customWidth="1"/>
    <col min="21" max="21" width="7.140625" style="6" bestFit="1" customWidth="1"/>
    <col min="22" max="22" width="5.85546875" style="6" customWidth="1"/>
    <col min="23" max="23" width="8.42578125" style="6" bestFit="1" customWidth="1"/>
    <col min="24" max="24" width="7.140625" style="6" bestFit="1" customWidth="1"/>
    <col min="25" max="25" width="5.140625" style="6" bestFit="1" customWidth="1"/>
    <col min="26" max="26" width="8.42578125" style="6" bestFit="1" customWidth="1"/>
    <col min="27" max="27" width="7.140625" style="6" bestFit="1" customWidth="1"/>
    <col min="28" max="28" width="6.7109375" style="6" customWidth="1"/>
    <col min="29" max="29" width="8.42578125" style="6" bestFit="1" customWidth="1"/>
    <col min="30" max="30" width="7.140625" style="6" bestFit="1" customWidth="1"/>
    <col min="31" max="31" width="6.28515625" style="6" customWidth="1"/>
    <col min="32" max="32" width="8.42578125" style="6" bestFit="1" customWidth="1"/>
    <col min="33" max="33" width="9.140625" style="6" customWidth="1"/>
    <col min="34" max="34" width="6.42578125" style="6" customWidth="1"/>
    <col min="35" max="35" width="8.42578125" style="6" bestFit="1" customWidth="1"/>
    <col min="36" max="36" width="7.140625" style="6" bestFit="1" customWidth="1"/>
    <col min="37" max="37" width="5.85546875" style="6" bestFit="1" customWidth="1"/>
    <col min="38" max="38" width="8.42578125" style="6" bestFit="1" customWidth="1"/>
    <col min="39" max="39" width="6.85546875" style="6" bestFit="1" customWidth="1"/>
    <col min="40" max="40" width="6.140625" style="6" bestFit="1" customWidth="1"/>
    <col min="41" max="41" width="8.42578125" style="6" bestFit="1" customWidth="1"/>
    <col min="42" max="42" width="8.42578125" style="6" customWidth="1"/>
    <col min="43" max="43" width="6.28515625" style="6" bestFit="1" customWidth="1"/>
    <col min="44" max="44" width="9.42578125" style="6" customWidth="1"/>
    <col min="45" max="45" width="8.85546875" style="26" bestFit="1" customWidth="1"/>
    <col min="46" max="46" width="10.5703125" style="6" bestFit="1" customWidth="1"/>
    <col min="47" max="16384" width="9.140625" style="6"/>
  </cols>
  <sheetData>
    <row r="2" spans="1:46">
      <c r="K2" s="27" t="s">
        <v>64</v>
      </c>
    </row>
    <row r="3" spans="1:46" s="30" customFormat="1" ht="22.5">
      <c r="A3" s="28" t="s">
        <v>157</v>
      </c>
      <c r="B3" s="28"/>
      <c r="C3" s="29"/>
      <c r="AS3" s="29"/>
    </row>
    <row r="4" spans="1:46" ht="19.5" thickBot="1">
      <c r="A4" s="25" t="s">
        <v>158</v>
      </c>
    </row>
    <row r="5" spans="1:46" s="1" customFormat="1" ht="31.5" customHeight="1">
      <c r="A5" s="115" t="s">
        <v>66</v>
      </c>
      <c r="B5" s="116"/>
      <c r="C5" s="126" t="s">
        <v>67</v>
      </c>
      <c r="D5" s="128" t="s">
        <v>68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05" t="s">
        <v>69</v>
      </c>
      <c r="AR5" s="106"/>
      <c r="AS5" s="106"/>
      <c r="AT5" s="107"/>
    </row>
    <row r="6" spans="1:46" s="1" customFormat="1" ht="60" customHeight="1" thickBot="1">
      <c r="A6" s="117"/>
      <c r="B6" s="118"/>
      <c r="C6" s="127"/>
      <c r="D6" s="111" t="s">
        <v>122</v>
      </c>
      <c r="E6" s="111"/>
      <c r="F6" s="111"/>
      <c r="G6" s="111" t="s">
        <v>165</v>
      </c>
      <c r="H6" s="111"/>
      <c r="I6" s="111"/>
      <c r="J6" s="111" t="s">
        <v>156</v>
      </c>
      <c r="K6" s="111"/>
      <c r="L6" s="111"/>
      <c r="M6" s="111" t="s">
        <v>58</v>
      </c>
      <c r="N6" s="111"/>
      <c r="O6" s="111"/>
      <c r="P6" s="111" t="s">
        <v>74</v>
      </c>
      <c r="Q6" s="111"/>
      <c r="R6" s="111"/>
      <c r="S6" s="111" t="s">
        <v>166</v>
      </c>
      <c r="T6" s="111"/>
      <c r="U6" s="111"/>
      <c r="V6" s="111" t="s">
        <v>76</v>
      </c>
      <c r="W6" s="111"/>
      <c r="X6" s="111"/>
      <c r="Y6" s="111" t="s">
        <v>152</v>
      </c>
      <c r="Z6" s="111"/>
      <c r="AA6" s="111"/>
      <c r="AB6" s="111" t="s">
        <v>153</v>
      </c>
      <c r="AC6" s="111"/>
      <c r="AD6" s="111"/>
      <c r="AE6" s="111" t="s">
        <v>70</v>
      </c>
      <c r="AF6" s="111"/>
      <c r="AG6" s="111"/>
      <c r="AH6" s="111" t="s">
        <v>167</v>
      </c>
      <c r="AI6" s="111"/>
      <c r="AJ6" s="111"/>
      <c r="AK6" s="111" t="s">
        <v>77</v>
      </c>
      <c r="AL6" s="111"/>
      <c r="AM6" s="111"/>
      <c r="AN6" s="111" t="s">
        <v>75</v>
      </c>
      <c r="AO6" s="111"/>
      <c r="AP6" s="111"/>
      <c r="AQ6" s="108"/>
      <c r="AR6" s="109"/>
      <c r="AS6" s="109"/>
      <c r="AT6" s="110"/>
    </row>
    <row r="7" spans="1:46" s="1" customFormat="1" ht="19.5" thickBot="1">
      <c r="A7" s="119"/>
      <c r="B7" s="120"/>
      <c r="C7" s="123"/>
      <c r="D7" s="31" t="s">
        <v>82</v>
      </c>
      <c r="E7" s="31" t="s">
        <v>83</v>
      </c>
      <c r="F7" s="31" t="s">
        <v>84</v>
      </c>
      <c r="G7" s="31" t="s">
        <v>82</v>
      </c>
      <c r="H7" s="31" t="s">
        <v>83</v>
      </c>
      <c r="I7" s="31" t="s">
        <v>84</v>
      </c>
      <c r="J7" s="31" t="s">
        <v>82</v>
      </c>
      <c r="K7" s="31" t="s">
        <v>83</v>
      </c>
      <c r="L7" s="31" t="s">
        <v>84</v>
      </c>
      <c r="M7" s="31" t="s">
        <v>82</v>
      </c>
      <c r="N7" s="31" t="s">
        <v>83</v>
      </c>
      <c r="O7" s="31" t="s">
        <v>84</v>
      </c>
      <c r="P7" s="31" t="s">
        <v>82</v>
      </c>
      <c r="Q7" s="31" t="s">
        <v>83</v>
      </c>
      <c r="R7" s="31" t="s">
        <v>84</v>
      </c>
      <c r="S7" s="31" t="s">
        <v>82</v>
      </c>
      <c r="T7" s="31" t="s">
        <v>83</v>
      </c>
      <c r="U7" s="31" t="s">
        <v>84</v>
      </c>
      <c r="V7" s="31" t="s">
        <v>82</v>
      </c>
      <c r="W7" s="31" t="s">
        <v>83</v>
      </c>
      <c r="X7" s="31" t="s">
        <v>84</v>
      </c>
      <c r="Y7" s="31" t="s">
        <v>82</v>
      </c>
      <c r="Z7" s="31" t="s">
        <v>83</v>
      </c>
      <c r="AA7" s="31" t="s">
        <v>84</v>
      </c>
      <c r="AB7" s="31" t="s">
        <v>82</v>
      </c>
      <c r="AC7" s="31" t="s">
        <v>83</v>
      </c>
      <c r="AD7" s="31" t="s">
        <v>84</v>
      </c>
      <c r="AE7" s="31" t="s">
        <v>82</v>
      </c>
      <c r="AF7" s="31" t="s">
        <v>83</v>
      </c>
      <c r="AG7" s="31" t="s">
        <v>84</v>
      </c>
      <c r="AH7" s="31" t="s">
        <v>82</v>
      </c>
      <c r="AI7" s="31" t="s">
        <v>83</v>
      </c>
      <c r="AJ7" s="31" t="s">
        <v>84</v>
      </c>
      <c r="AK7" s="31" t="s">
        <v>82</v>
      </c>
      <c r="AL7" s="31" t="s">
        <v>83</v>
      </c>
      <c r="AM7" s="31" t="s">
        <v>84</v>
      </c>
      <c r="AN7" s="31" t="s">
        <v>82</v>
      </c>
      <c r="AO7" s="31" t="s">
        <v>83</v>
      </c>
      <c r="AP7" s="31" t="s">
        <v>84</v>
      </c>
      <c r="AQ7" s="32" t="s">
        <v>85</v>
      </c>
      <c r="AR7" s="33" t="s">
        <v>86</v>
      </c>
      <c r="AS7" s="33"/>
      <c r="AT7" s="33" t="s">
        <v>87</v>
      </c>
    </row>
    <row r="8" spans="1:46">
      <c r="A8" s="34" t="s">
        <v>88</v>
      </c>
      <c r="B8" s="35"/>
      <c r="C8" s="36">
        <v>3.3</v>
      </c>
      <c r="D8" s="37">
        <v>3</v>
      </c>
      <c r="E8" s="38">
        <v>0.27</v>
      </c>
      <c r="F8" s="37">
        <f>SUM(D8*E8)</f>
        <v>0.81</v>
      </c>
      <c r="G8" s="38">
        <v>0.15</v>
      </c>
      <c r="H8" s="38">
        <v>1.33</v>
      </c>
      <c r="I8" s="37">
        <f>SUM(G8*H8)</f>
        <v>0.19950000000000001</v>
      </c>
      <c r="J8" s="37">
        <v>0.1</v>
      </c>
      <c r="K8" s="38">
        <v>0.55000000000000004</v>
      </c>
      <c r="L8" s="37">
        <f>SUM(J8*K8)</f>
        <v>5.5000000000000007E-2</v>
      </c>
      <c r="M8" s="37">
        <v>1</v>
      </c>
      <c r="N8" s="38">
        <v>0.8</v>
      </c>
      <c r="O8" s="37">
        <f>SUM(M8*N8)</f>
        <v>0.8</v>
      </c>
      <c r="P8" s="41">
        <v>0.3</v>
      </c>
      <c r="Q8" s="41">
        <v>0.4</v>
      </c>
      <c r="R8" s="37">
        <f>SUM(P8*Q8)</f>
        <v>0.12</v>
      </c>
      <c r="S8" s="41">
        <v>0.5</v>
      </c>
      <c r="T8" s="42">
        <v>1.1499999999999999</v>
      </c>
      <c r="U8" s="37">
        <f>SUM(S8*T8)</f>
        <v>0.57499999999999996</v>
      </c>
      <c r="V8" s="40"/>
      <c r="W8" s="41">
        <v>0.2</v>
      </c>
      <c r="X8" s="37">
        <f>SUM(V8*W8)</f>
        <v>0</v>
      </c>
      <c r="Y8" s="41"/>
      <c r="Z8" s="42">
        <v>0.17</v>
      </c>
      <c r="AA8" s="37">
        <f>SUM(Y8*Z8)</f>
        <v>0</v>
      </c>
      <c r="AB8" s="41"/>
      <c r="AC8" s="42">
        <v>0.18</v>
      </c>
      <c r="AD8" s="37">
        <f>SUM(AB8*AC8)</f>
        <v>0</v>
      </c>
      <c r="AE8" s="37">
        <v>0.5</v>
      </c>
      <c r="AF8" s="38">
        <v>1.25</v>
      </c>
      <c r="AG8" s="37">
        <f>SUM(AE8*AF8)</f>
        <v>0.625</v>
      </c>
      <c r="AH8" s="41">
        <v>0.3</v>
      </c>
      <c r="AI8" s="42">
        <v>1.18</v>
      </c>
      <c r="AJ8" s="37">
        <f>SUM(AH8*AI8)</f>
        <v>0.35399999999999998</v>
      </c>
      <c r="AK8" s="42"/>
      <c r="AL8" s="41"/>
      <c r="AM8" s="37">
        <f>SUM(AK8*AL8)</f>
        <v>0</v>
      </c>
      <c r="AN8" s="42"/>
      <c r="AO8" s="41">
        <v>0.8</v>
      </c>
      <c r="AP8" s="37">
        <f>SUM(AN8*AO8)</f>
        <v>0</v>
      </c>
      <c r="AQ8" s="41">
        <f>SUM(D8+J8+M8+P8+S8+V8+Y8+AB8+AE8+AH8+AK8+AN8)</f>
        <v>5.6999999999999993</v>
      </c>
      <c r="AR8" s="98">
        <f>SUM(F8+I8+L8+O8+R8+U8+X8+AA8+AD8+AG8+AJ8+AM8+AP8)</f>
        <v>3.5385</v>
      </c>
      <c r="AS8" s="36">
        <v>3.3</v>
      </c>
      <c r="AT8" s="44"/>
    </row>
    <row r="9" spans="1:46">
      <c r="A9" s="89" t="s">
        <v>147</v>
      </c>
      <c r="B9" s="112" t="s">
        <v>90</v>
      </c>
      <c r="C9" s="88">
        <v>28</v>
      </c>
      <c r="D9" s="95">
        <v>3</v>
      </c>
      <c r="E9" s="14">
        <v>2.7</v>
      </c>
      <c r="F9" s="47">
        <f t="shared" ref="F9:F22" si="0">SUM(D9*E9)</f>
        <v>8.1000000000000014</v>
      </c>
      <c r="G9" s="55">
        <v>0.15</v>
      </c>
      <c r="H9" s="14">
        <v>13.3</v>
      </c>
      <c r="I9" s="47">
        <f t="shared" ref="I9:I22" si="1">SUM(G9*H9)</f>
        <v>1.9950000000000001</v>
      </c>
      <c r="J9" s="47">
        <v>0.1</v>
      </c>
      <c r="K9" s="92">
        <v>5.5</v>
      </c>
      <c r="L9" s="47">
        <f t="shared" ref="L9:L22" si="2">SUM(J9*K9)</f>
        <v>0.55000000000000004</v>
      </c>
      <c r="M9" s="47">
        <v>1</v>
      </c>
      <c r="N9" s="14">
        <v>8.9</v>
      </c>
      <c r="O9" s="47">
        <f t="shared" ref="O9:O11" si="3">SUM(M9*N9)</f>
        <v>8.9</v>
      </c>
      <c r="P9" s="51">
        <v>0.3</v>
      </c>
      <c r="Q9" s="14">
        <v>4.8</v>
      </c>
      <c r="R9" s="47">
        <f t="shared" ref="R9:R22" si="4">SUM(P9*Q9)</f>
        <v>1.44</v>
      </c>
      <c r="S9" s="51">
        <v>0.5</v>
      </c>
      <c r="T9" s="14">
        <v>11.5</v>
      </c>
      <c r="U9" s="47">
        <f t="shared" ref="U9:U22" si="5">SUM(S9*T9)</f>
        <v>5.75</v>
      </c>
      <c r="V9" s="49"/>
      <c r="W9" s="14">
        <v>2.2000000000000002</v>
      </c>
      <c r="X9" s="47">
        <f t="shared" ref="X9:X22" si="6">SUM(V9*W9)</f>
        <v>0</v>
      </c>
      <c r="Y9" s="51"/>
      <c r="Z9" s="14">
        <v>1.7</v>
      </c>
      <c r="AA9" s="47">
        <f t="shared" ref="AA9:AA22" si="7">SUM(Y9*Z9)</f>
        <v>0</v>
      </c>
      <c r="AB9" s="51"/>
      <c r="AC9" s="14">
        <v>1.8</v>
      </c>
      <c r="AD9" s="47">
        <f t="shared" ref="AD9:AD22" si="8">SUM(AB9*AC9)</f>
        <v>0</v>
      </c>
      <c r="AE9" s="95">
        <v>0.5</v>
      </c>
      <c r="AF9" s="14">
        <v>12.8</v>
      </c>
      <c r="AG9" s="47">
        <f t="shared" ref="AG9:AG22" si="9">SUM(AE9*AF9)</f>
        <v>6.4</v>
      </c>
      <c r="AH9" s="51">
        <v>0.3</v>
      </c>
      <c r="AI9" s="14">
        <v>11.8</v>
      </c>
      <c r="AJ9" s="47">
        <f t="shared" ref="AJ9:AJ22" si="10">SUM(AH9*AI9)</f>
        <v>3.54</v>
      </c>
      <c r="AK9" s="50"/>
      <c r="AL9" s="14"/>
      <c r="AM9" s="47">
        <f t="shared" ref="AM9:AM22" si="11">SUM(AK9*AL9)</f>
        <v>0</v>
      </c>
      <c r="AN9" s="50"/>
      <c r="AO9" s="14">
        <v>8.6999999999999993</v>
      </c>
      <c r="AP9" s="47">
        <f t="shared" ref="AP9:AP22" si="12">SUM(AN9*AO9)</f>
        <v>0</v>
      </c>
      <c r="AQ9" s="51">
        <f t="shared" ref="AQ9:AQ22" si="13">SUM(D9+J9+M9+P9+S9+V9+Y9+AB9+AE9+AH9+AK9+AN9)</f>
        <v>5.6999999999999993</v>
      </c>
      <c r="AR9" s="100">
        <f t="shared" ref="AR9:AR22" si="14">SUM(F9+I9+L9+O9+R9+U9+X9+AA9+AD9+AG9+AJ9+AM9+AP9)</f>
        <v>36.675000000000004</v>
      </c>
      <c r="AS9" s="88">
        <v>28</v>
      </c>
      <c r="AT9" s="90"/>
    </row>
    <row r="10" spans="1:46">
      <c r="A10" s="45" t="s">
        <v>148</v>
      </c>
      <c r="B10" s="112"/>
      <c r="C10" s="46">
        <v>1800</v>
      </c>
      <c r="D10" s="47">
        <v>3</v>
      </c>
      <c r="E10" s="48">
        <v>130</v>
      </c>
      <c r="F10" s="47">
        <f t="shared" si="0"/>
        <v>390</v>
      </c>
      <c r="G10" s="55">
        <v>0.15</v>
      </c>
      <c r="H10" s="48">
        <v>920</v>
      </c>
      <c r="I10" s="47">
        <f t="shared" si="1"/>
        <v>138</v>
      </c>
      <c r="J10" s="47">
        <v>0.1</v>
      </c>
      <c r="K10" s="54">
        <v>270</v>
      </c>
      <c r="L10" s="47">
        <f t="shared" si="2"/>
        <v>27</v>
      </c>
      <c r="M10" s="47">
        <v>1</v>
      </c>
      <c r="N10" s="48">
        <v>850</v>
      </c>
      <c r="O10" s="47">
        <f t="shared" si="3"/>
        <v>850</v>
      </c>
      <c r="P10" s="51">
        <v>0.3</v>
      </c>
      <c r="Q10" s="49">
        <v>846</v>
      </c>
      <c r="R10" s="47">
        <f t="shared" si="4"/>
        <v>253.79999999999998</v>
      </c>
      <c r="S10" s="51">
        <v>0.5</v>
      </c>
      <c r="T10" s="49">
        <v>850</v>
      </c>
      <c r="U10" s="47">
        <f t="shared" si="5"/>
        <v>425</v>
      </c>
      <c r="V10" s="49"/>
      <c r="W10" s="49">
        <v>120</v>
      </c>
      <c r="X10" s="47">
        <f t="shared" si="6"/>
        <v>0</v>
      </c>
      <c r="Y10" s="51"/>
      <c r="Z10" s="49">
        <v>175</v>
      </c>
      <c r="AA10" s="47">
        <f t="shared" si="7"/>
        <v>0</v>
      </c>
      <c r="AB10" s="51"/>
      <c r="AC10" s="49">
        <v>209</v>
      </c>
      <c r="AD10" s="47">
        <f t="shared" si="8"/>
        <v>0</v>
      </c>
      <c r="AE10" s="47">
        <v>0.5</v>
      </c>
      <c r="AF10" s="48">
        <v>850</v>
      </c>
      <c r="AG10" s="47">
        <f t="shared" si="9"/>
        <v>425</v>
      </c>
      <c r="AH10" s="51">
        <v>0.3</v>
      </c>
      <c r="AI10" s="49">
        <v>890</v>
      </c>
      <c r="AJ10" s="47">
        <f t="shared" si="10"/>
        <v>267</v>
      </c>
      <c r="AK10" s="50"/>
      <c r="AL10" s="49"/>
      <c r="AM10" s="47">
        <f t="shared" si="11"/>
        <v>0</v>
      </c>
      <c r="AN10" s="50"/>
      <c r="AO10" s="49">
        <v>900</v>
      </c>
      <c r="AP10" s="47">
        <f t="shared" si="12"/>
        <v>0</v>
      </c>
      <c r="AQ10" s="51">
        <f t="shared" si="13"/>
        <v>5.6999999999999993</v>
      </c>
      <c r="AR10" s="100">
        <f t="shared" si="14"/>
        <v>2775.8</v>
      </c>
      <c r="AS10" s="46">
        <v>1800</v>
      </c>
      <c r="AT10" s="53"/>
    </row>
    <row r="11" spans="1:46">
      <c r="A11" s="45" t="s">
        <v>89</v>
      </c>
      <c r="B11" s="112"/>
      <c r="C11" s="46">
        <v>420</v>
      </c>
      <c r="D11" s="47">
        <v>3</v>
      </c>
      <c r="E11" s="48">
        <v>35</v>
      </c>
      <c r="F11" s="47">
        <f t="shared" si="0"/>
        <v>105</v>
      </c>
      <c r="G11" s="55">
        <v>0.15</v>
      </c>
      <c r="H11" s="48">
        <v>245</v>
      </c>
      <c r="I11" s="47">
        <f t="shared" si="1"/>
        <v>36.75</v>
      </c>
      <c r="J11" s="47">
        <v>0.1</v>
      </c>
      <c r="K11" s="54">
        <v>130</v>
      </c>
      <c r="L11" s="47">
        <f t="shared" si="2"/>
        <v>13</v>
      </c>
      <c r="M11" s="47">
        <v>1</v>
      </c>
      <c r="N11" s="48">
        <v>151</v>
      </c>
      <c r="O11" s="47">
        <f t="shared" si="3"/>
        <v>151</v>
      </c>
      <c r="P11" s="51">
        <v>0.3</v>
      </c>
      <c r="Q11" s="49">
        <v>37</v>
      </c>
      <c r="R11" s="47">
        <f t="shared" si="4"/>
        <v>11.1</v>
      </c>
      <c r="S11" s="51">
        <v>0.5</v>
      </c>
      <c r="T11" s="49">
        <v>75</v>
      </c>
      <c r="U11" s="47">
        <f t="shared" si="5"/>
        <v>37.5</v>
      </c>
      <c r="V11" s="49"/>
      <c r="W11" s="49">
        <v>12</v>
      </c>
      <c r="X11" s="47">
        <f t="shared" si="6"/>
        <v>0</v>
      </c>
      <c r="Y11" s="51"/>
      <c r="Z11" s="49">
        <v>26</v>
      </c>
      <c r="AA11" s="47">
        <f t="shared" si="7"/>
        <v>0</v>
      </c>
      <c r="AB11" s="51"/>
      <c r="AC11" s="49">
        <v>33</v>
      </c>
      <c r="AD11" s="47">
        <f t="shared" si="8"/>
        <v>0</v>
      </c>
      <c r="AE11" s="47">
        <v>0.5</v>
      </c>
      <c r="AF11" s="48">
        <v>90</v>
      </c>
      <c r="AG11" s="47">
        <f t="shared" si="9"/>
        <v>45</v>
      </c>
      <c r="AH11" s="51">
        <v>0.3</v>
      </c>
      <c r="AI11" s="49">
        <v>154</v>
      </c>
      <c r="AJ11" s="47">
        <f t="shared" si="10"/>
        <v>46.199999999999996</v>
      </c>
      <c r="AK11" s="50"/>
      <c r="AL11" s="49"/>
      <c r="AM11" s="47">
        <f t="shared" si="11"/>
        <v>0</v>
      </c>
      <c r="AN11" s="50"/>
      <c r="AO11" s="49">
        <v>178</v>
      </c>
      <c r="AP11" s="47">
        <f t="shared" si="12"/>
        <v>0</v>
      </c>
      <c r="AQ11" s="51">
        <f t="shared" si="13"/>
        <v>5.6999999999999993</v>
      </c>
      <c r="AR11" s="100">
        <f t="shared" si="14"/>
        <v>445.55</v>
      </c>
      <c r="AS11" s="46">
        <v>420</v>
      </c>
      <c r="AT11" s="53"/>
    </row>
    <row r="12" spans="1:46" ht="37.5">
      <c r="A12" s="45" t="s">
        <v>91</v>
      </c>
      <c r="B12" s="112"/>
      <c r="C12" s="46">
        <v>430</v>
      </c>
      <c r="D12" s="47">
        <v>3</v>
      </c>
      <c r="E12" s="48">
        <v>33</v>
      </c>
      <c r="F12" s="47">
        <f t="shared" si="0"/>
        <v>99</v>
      </c>
      <c r="G12" s="55">
        <v>0.15</v>
      </c>
      <c r="H12" s="48">
        <v>221</v>
      </c>
      <c r="I12" s="47">
        <f t="shared" si="1"/>
        <v>33.15</v>
      </c>
      <c r="J12" s="47">
        <v>0.1</v>
      </c>
      <c r="K12" s="54">
        <v>110</v>
      </c>
      <c r="L12" s="47">
        <f t="shared" si="2"/>
        <v>11</v>
      </c>
      <c r="M12" s="47">
        <v>1</v>
      </c>
      <c r="N12" s="48">
        <v>97</v>
      </c>
      <c r="O12" s="47">
        <f>SUM(M12*N12)</f>
        <v>97</v>
      </c>
      <c r="P12" s="51">
        <v>0.3</v>
      </c>
      <c r="Q12" s="51">
        <v>5.5</v>
      </c>
      <c r="R12" s="47">
        <f t="shared" si="4"/>
        <v>1.65</v>
      </c>
      <c r="S12" s="51">
        <v>0.5</v>
      </c>
      <c r="T12" s="51">
        <v>63</v>
      </c>
      <c r="U12" s="47">
        <f t="shared" si="5"/>
        <v>31.5</v>
      </c>
      <c r="V12" s="49"/>
      <c r="W12" s="49">
        <v>6</v>
      </c>
      <c r="X12" s="47">
        <f t="shared" si="6"/>
        <v>0</v>
      </c>
      <c r="Y12" s="51"/>
      <c r="Z12" s="49">
        <v>19</v>
      </c>
      <c r="AA12" s="47">
        <f t="shared" si="7"/>
        <v>0</v>
      </c>
      <c r="AB12" s="51"/>
      <c r="AC12" s="49">
        <v>21</v>
      </c>
      <c r="AD12" s="47">
        <f t="shared" si="8"/>
        <v>0</v>
      </c>
      <c r="AE12" s="47">
        <v>0.5</v>
      </c>
      <c r="AF12" s="48">
        <v>65</v>
      </c>
      <c r="AG12" s="47">
        <f t="shared" si="9"/>
        <v>32.5</v>
      </c>
      <c r="AH12" s="51">
        <v>0.3</v>
      </c>
      <c r="AI12" s="49">
        <v>111</v>
      </c>
      <c r="AJ12" s="47">
        <f t="shared" si="10"/>
        <v>33.299999999999997</v>
      </c>
      <c r="AK12" s="50"/>
      <c r="AL12" s="49"/>
      <c r="AM12" s="47">
        <f t="shared" si="11"/>
        <v>0</v>
      </c>
      <c r="AN12" s="50"/>
      <c r="AO12" s="49">
        <v>140</v>
      </c>
      <c r="AP12" s="47">
        <f t="shared" si="12"/>
        <v>0</v>
      </c>
      <c r="AQ12" s="51">
        <f t="shared" si="13"/>
        <v>5.6999999999999993</v>
      </c>
      <c r="AR12" s="100">
        <f t="shared" si="14"/>
        <v>339.1</v>
      </c>
      <c r="AS12" s="46">
        <v>430</v>
      </c>
      <c r="AT12" s="53"/>
    </row>
    <row r="13" spans="1:46">
      <c r="A13" s="45" t="s">
        <v>92</v>
      </c>
      <c r="B13" s="112"/>
      <c r="C13" s="46">
        <v>20</v>
      </c>
      <c r="D13" s="47">
        <v>3</v>
      </c>
      <c r="E13" s="47">
        <v>1.3</v>
      </c>
      <c r="F13" s="47">
        <f t="shared" si="0"/>
        <v>3.9000000000000004</v>
      </c>
      <c r="G13" s="55">
        <v>0.15</v>
      </c>
      <c r="H13" s="47">
        <v>9.1</v>
      </c>
      <c r="I13" s="47">
        <f t="shared" si="1"/>
        <v>1.365</v>
      </c>
      <c r="J13" s="47">
        <v>0.1</v>
      </c>
      <c r="K13" s="47">
        <v>0.5</v>
      </c>
      <c r="L13" s="47">
        <f t="shared" si="2"/>
        <v>0.05</v>
      </c>
      <c r="M13" s="47">
        <v>1</v>
      </c>
      <c r="N13" s="47">
        <v>2</v>
      </c>
      <c r="O13" s="47">
        <f t="shared" ref="O13:O22" si="15">SUM(M13*N13)</f>
        <v>2</v>
      </c>
      <c r="P13" s="51">
        <v>0.3</v>
      </c>
      <c r="Q13" s="51">
        <v>2.5</v>
      </c>
      <c r="R13" s="47">
        <f t="shared" si="4"/>
        <v>0.75</v>
      </c>
      <c r="S13" s="51">
        <v>0.5</v>
      </c>
      <c r="T13" s="51">
        <v>1</v>
      </c>
      <c r="U13" s="47">
        <f t="shared" si="5"/>
        <v>0.5</v>
      </c>
      <c r="V13" s="49"/>
      <c r="W13" s="51">
        <v>0.6</v>
      </c>
      <c r="X13" s="47">
        <f t="shared" si="6"/>
        <v>0</v>
      </c>
      <c r="Y13" s="51"/>
      <c r="Z13" s="51">
        <v>2.9</v>
      </c>
      <c r="AA13" s="47">
        <f t="shared" si="7"/>
        <v>0</v>
      </c>
      <c r="AB13" s="51"/>
      <c r="AC13" s="51">
        <v>4.8</v>
      </c>
      <c r="AD13" s="47">
        <f t="shared" si="8"/>
        <v>0</v>
      </c>
      <c r="AE13" s="47">
        <v>0.5</v>
      </c>
      <c r="AF13" s="47">
        <v>0.4</v>
      </c>
      <c r="AG13" s="47">
        <f t="shared" si="9"/>
        <v>0.2</v>
      </c>
      <c r="AH13" s="51">
        <v>0.3</v>
      </c>
      <c r="AI13" s="51">
        <v>0.4</v>
      </c>
      <c r="AJ13" s="47">
        <f t="shared" si="10"/>
        <v>0.12</v>
      </c>
      <c r="AK13" s="50"/>
      <c r="AL13" s="49">
        <v>320</v>
      </c>
      <c r="AM13" s="47">
        <f t="shared" si="11"/>
        <v>0</v>
      </c>
      <c r="AN13" s="50"/>
      <c r="AO13" s="49">
        <v>220</v>
      </c>
      <c r="AP13" s="47">
        <f t="shared" si="12"/>
        <v>0</v>
      </c>
      <c r="AQ13" s="51">
        <f t="shared" si="13"/>
        <v>5.6999999999999993</v>
      </c>
      <c r="AR13" s="100">
        <f t="shared" si="14"/>
        <v>8.8849999999999998</v>
      </c>
      <c r="AS13" s="46">
        <v>20</v>
      </c>
      <c r="AT13" s="53"/>
    </row>
    <row r="14" spans="1:46">
      <c r="A14" s="45" t="s">
        <v>93</v>
      </c>
      <c r="B14" s="112"/>
      <c r="C14" s="46">
        <v>15</v>
      </c>
      <c r="D14" s="47">
        <v>3</v>
      </c>
      <c r="E14" s="47">
        <v>1.2</v>
      </c>
      <c r="F14" s="47">
        <f t="shared" si="0"/>
        <v>3.5999999999999996</v>
      </c>
      <c r="G14" s="55">
        <v>0.15</v>
      </c>
      <c r="H14" s="47">
        <v>8.4</v>
      </c>
      <c r="I14" s="47">
        <f t="shared" si="1"/>
        <v>1.26</v>
      </c>
      <c r="J14" s="47">
        <v>0.1</v>
      </c>
      <c r="K14" s="48">
        <v>2.1</v>
      </c>
      <c r="L14" s="47">
        <f t="shared" si="2"/>
        <v>0.21000000000000002</v>
      </c>
      <c r="M14" s="47">
        <v>1</v>
      </c>
      <c r="N14" s="47">
        <v>9.5</v>
      </c>
      <c r="O14" s="47">
        <f t="shared" si="15"/>
        <v>9.5</v>
      </c>
      <c r="P14" s="51">
        <v>0.3</v>
      </c>
      <c r="Q14" s="51">
        <v>0.5</v>
      </c>
      <c r="R14" s="47">
        <f t="shared" si="4"/>
        <v>0.15</v>
      </c>
      <c r="S14" s="51">
        <v>0.5</v>
      </c>
      <c r="T14" s="51">
        <v>2.9</v>
      </c>
      <c r="U14" s="47">
        <f t="shared" si="5"/>
        <v>1.45</v>
      </c>
      <c r="V14" s="49"/>
      <c r="W14" s="51">
        <v>0.6</v>
      </c>
      <c r="X14" s="47">
        <f t="shared" si="6"/>
        <v>0</v>
      </c>
      <c r="Y14" s="51"/>
      <c r="Z14" s="51">
        <v>2</v>
      </c>
      <c r="AA14" s="47">
        <f t="shared" si="7"/>
        <v>0</v>
      </c>
      <c r="AB14" s="51"/>
      <c r="AC14" s="51">
        <v>0.6</v>
      </c>
      <c r="AD14" s="47">
        <f t="shared" si="8"/>
        <v>0</v>
      </c>
      <c r="AE14" s="47">
        <v>0.5</v>
      </c>
      <c r="AF14" s="47">
        <v>2.7</v>
      </c>
      <c r="AG14" s="47">
        <f t="shared" si="9"/>
        <v>1.35</v>
      </c>
      <c r="AH14" s="51">
        <v>0.3</v>
      </c>
      <c r="AI14" s="51">
        <v>3</v>
      </c>
      <c r="AJ14" s="47">
        <f t="shared" si="10"/>
        <v>0.89999999999999991</v>
      </c>
      <c r="AK14" s="50"/>
      <c r="AL14" s="49">
        <v>140</v>
      </c>
      <c r="AM14" s="47">
        <f t="shared" si="11"/>
        <v>0</v>
      </c>
      <c r="AN14" s="50"/>
      <c r="AO14" s="49">
        <v>100</v>
      </c>
      <c r="AP14" s="47">
        <f t="shared" si="12"/>
        <v>0</v>
      </c>
      <c r="AQ14" s="51">
        <f t="shared" si="13"/>
        <v>5.6999999999999993</v>
      </c>
      <c r="AR14" s="100">
        <f t="shared" si="14"/>
        <v>18.420000000000002</v>
      </c>
      <c r="AS14" s="46">
        <v>15</v>
      </c>
      <c r="AT14" s="53"/>
    </row>
    <row r="15" spans="1:46">
      <c r="A15" s="45" t="s">
        <v>94</v>
      </c>
      <c r="B15" s="112"/>
      <c r="C15" s="46">
        <v>250</v>
      </c>
      <c r="D15" s="47">
        <v>3</v>
      </c>
      <c r="E15" s="48"/>
      <c r="F15" s="47">
        <f t="shared" si="0"/>
        <v>0</v>
      </c>
      <c r="G15" s="55">
        <v>0.15</v>
      </c>
      <c r="H15" s="48"/>
      <c r="I15" s="47">
        <f t="shared" si="1"/>
        <v>0</v>
      </c>
      <c r="J15" s="47">
        <v>0.1</v>
      </c>
      <c r="K15" s="48"/>
      <c r="L15" s="47">
        <f t="shared" si="2"/>
        <v>0</v>
      </c>
      <c r="M15" s="47">
        <v>1</v>
      </c>
      <c r="N15" s="48">
        <v>80</v>
      </c>
      <c r="O15" s="47">
        <f t="shared" si="15"/>
        <v>80</v>
      </c>
      <c r="P15" s="51">
        <v>0.3</v>
      </c>
      <c r="Q15" s="49">
        <v>350</v>
      </c>
      <c r="R15" s="47">
        <f t="shared" si="4"/>
        <v>105</v>
      </c>
      <c r="S15" s="51">
        <v>0.5</v>
      </c>
      <c r="T15" s="49">
        <v>6</v>
      </c>
      <c r="U15" s="47">
        <f t="shared" si="5"/>
        <v>3</v>
      </c>
      <c r="V15" s="49"/>
      <c r="W15" s="49">
        <v>10</v>
      </c>
      <c r="X15" s="47">
        <f t="shared" si="6"/>
        <v>0</v>
      </c>
      <c r="Y15" s="51"/>
      <c r="Z15" s="49">
        <v>27</v>
      </c>
      <c r="AA15" s="47">
        <f t="shared" si="7"/>
        <v>0</v>
      </c>
      <c r="AB15" s="51"/>
      <c r="AC15" s="49">
        <v>30</v>
      </c>
      <c r="AD15" s="47">
        <f t="shared" si="8"/>
        <v>0</v>
      </c>
      <c r="AE15" s="47">
        <v>0.5</v>
      </c>
      <c r="AF15" s="48">
        <v>40</v>
      </c>
      <c r="AG15" s="47">
        <f t="shared" si="9"/>
        <v>20</v>
      </c>
      <c r="AH15" s="51">
        <v>0.3</v>
      </c>
      <c r="AI15" s="49">
        <v>30</v>
      </c>
      <c r="AJ15" s="47">
        <f t="shared" si="10"/>
        <v>9</v>
      </c>
      <c r="AK15" s="50"/>
      <c r="AL15" s="49"/>
      <c r="AM15" s="47">
        <f t="shared" si="11"/>
        <v>0</v>
      </c>
      <c r="AN15" s="50"/>
      <c r="AO15" s="49"/>
      <c r="AP15" s="47">
        <f t="shared" si="12"/>
        <v>0</v>
      </c>
      <c r="AQ15" s="51">
        <f t="shared" si="13"/>
        <v>5.6999999999999993</v>
      </c>
      <c r="AR15" s="100">
        <f t="shared" si="14"/>
        <v>217</v>
      </c>
      <c r="AS15" s="46">
        <v>250</v>
      </c>
      <c r="AT15" s="53"/>
    </row>
    <row r="16" spans="1:46">
      <c r="A16" s="45" t="s">
        <v>95</v>
      </c>
      <c r="B16" s="112"/>
      <c r="C16" s="46">
        <v>350</v>
      </c>
      <c r="D16" s="47">
        <v>3</v>
      </c>
      <c r="E16" s="48"/>
      <c r="F16" s="47">
        <f t="shared" si="0"/>
        <v>0</v>
      </c>
      <c r="G16" s="55">
        <v>0.15</v>
      </c>
      <c r="H16" s="48"/>
      <c r="I16" s="47">
        <f t="shared" si="1"/>
        <v>0</v>
      </c>
      <c r="J16" s="47">
        <v>0.1</v>
      </c>
      <c r="K16" s="48"/>
      <c r="L16" s="47">
        <f t="shared" si="2"/>
        <v>0</v>
      </c>
      <c r="M16" s="47">
        <v>1</v>
      </c>
      <c r="N16" s="48">
        <v>400</v>
      </c>
      <c r="O16" s="47">
        <f t="shared" si="15"/>
        <v>400</v>
      </c>
      <c r="P16" s="51">
        <v>0.3</v>
      </c>
      <c r="Q16" s="49"/>
      <c r="R16" s="47">
        <f t="shared" si="4"/>
        <v>0</v>
      </c>
      <c r="S16" s="51">
        <v>0.5</v>
      </c>
      <c r="T16" s="49">
        <v>560</v>
      </c>
      <c r="U16" s="47">
        <f t="shared" si="5"/>
        <v>280</v>
      </c>
      <c r="V16" s="49"/>
      <c r="W16" s="49">
        <v>5</v>
      </c>
      <c r="X16" s="47">
        <f t="shared" si="6"/>
        <v>0</v>
      </c>
      <c r="Y16" s="51"/>
      <c r="Z16" s="49">
        <v>5</v>
      </c>
      <c r="AA16" s="47">
        <f t="shared" si="7"/>
        <v>0</v>
      </c>
      <c r="AB16" s="51"/>
      <c r="AC16" s="49">
        <v>2</v>
      </c>
      <c r="AD16" s="47">
        <f t="shared" si="8"/>
        <v>0</v>
      </c>
      <c r="AE16" s="47">
        <v>0.5</v>
      </c>
      <c r="AF16" s="48">
        <v>550</v>
      </c>
      <c r="AG16" s="47">
        <f t="shared" si="9"/>
        <v>275</v>
      </c>
      <c r="AH16" s="51">
        <v>0.3</v>
      </c>
      <c r="AI16" s="49">
        <v>560</v>
      </c>
      <c r="AJ16" s="47">
        <f t="shared" si="10"/>
        <v>168</v>
      </c>
      <c r="AK16" s="50"/>
      <c r="AL16" s="49"/>
      <c r="AM16" s="47">
        <f t="shared" si="11"/>
        <v>0</v>
      </c>
      <c r="AN16" s="50"/>
      <c r="AO16" s="49"/>
      <c r="AP16" s="47">
        <f t="shared" si="12"/>
        <v>0</v>
      </c>
      <c r="AQ16" s="51">
        <f t="shared" si="13"/>
        <v>5.6999999999999993</v>
      </c>
      <c r="AR16" s="100">
        <f t="shared" si="14"/>
        <v>1123</v>
      </c>
      <c r="AS16" s="46">
        <v>350</v>
      </c>
      <c r="AT16" s="53"/>
    </row>
    <row r="17" spans="1:46">
      <c r="A17" s="45" t="s">
        <v>96</v>
      </c>
      <c r="B17" s="112"/>
      <c r="C17" s="46">
        <v>385</v>
      </c>
      <c r="D17" s="47">
        <v>3</v>
      </c>
      <c r="E17" s="48">
        <v>50</v>
      </c>
      <c r="F17" s="47">
        <f t="shared" si="0"/>
        <v>150</v>
      </c>
      <c r="G17" s="55">
        <v>0.15</v>
      </c>
      <c r="H17" s="48"/>
      <c r="I17" s="47">
        <f t="shared" si="1"/>
        <v>0</v>
      </c>
      <c r="J17" s="47">
        <v>0.1</v>
      </c>
      <c r="K17" s="48"/>
      <c r="L17" s="47">
        <f t="shared" si="2"/>
        <v>0</v>
      </c>
      <c r="M17" s="47">
        <v>1</v>
      </c>
      <c r="N17" s="48">
        <v>45</v>
      </c>
      <c r="O17" s="47">
        <f t="shared" si="15"/>
        <v>45</v>
      </c>
      <c r="P17" s="51">
        <v>0.3</v>
      </c>
      <c r="Q17" s="49">
        <v>3</v>
      </c>
      <c r="R17" s="47">
        <f t="shared" si="4"/>
        <v>0.89999999999999991</v>
      </c>
      <c r="S17" s="51">
        <v>0.5</v>
      </c>
      <c r="T17" s="49">
        <v>25</v>
      </c>
      <c r="U17" s="47">
        <f t="shared" si="5"/>
        <v>12.5</v>
      </c>
      <c r="V17" s="49"/>
      <c r="W17" s="49">
        <v>40</v>
      </c>
      <c r="X17" s="47">
        <f t="shared" si="6"/>
        <v>0</v>
      </c>
      <c r="Y17" s="51"/>
      <c r="Z17" s="49">
        <v>15</v>
      </c>
      <c r="AA17" s="47">
        <f t="shared" si="7"/>
        <v>0</v>
      </c>
      <c r="AB17" s="51"/>
      <c r="AC17" s="49">
        <v>15</v>
      </c>
      <c r="AD17" s="47">
        <f t="shared" si="8"/>
        <v>0</v>
      </c>
      <c r="AE17" s="47">
        <v>0.5</v>
      </c>
      <c r="AF17" s="48">
        <v>20</v>
      </c>
      <c r="AG17" s="47">
        <f t="shared" si="9"/>
        <v>10</v>
      </c>
      <c r="AH17" s="51">
        <v>0.3</v>
      </c>
      <c r="AI17" s="49">
        <v>15</v>
      </c>
      <c r="AJ17" s="47">
        <f t="shared" si="10"/>
        <v>4.5</v>
      </c>
      <c r="AK17" s="50"/>
      <c r="AL17" s="49"/>
      <c r="AM17" s="47">
        <f t="shared" si="11"/>
        <v>0</v>
      </c>
      <c r="AN17" s="50"/>
      <c r="AO17" s="49"/>
      <c r="AP17" s="47">
        <f t="shared" si="12"/>
        <v>0</v>
      </c>
      <c r="AQ17" s="51">
        <f t="shared" si="13"/>
        <v>5.6999999999999993</v>
      </c>
      <c r="AR17" s="100">
        <f t="shared" si="14"/>
        <v>222.9</v>
      </c>
      <c r="AS17" s="46">
        <v>385</v>
      </c>
      <c r="AT17" s="53"/>
    </row>
    <row r="18" spans="1:46">
      <c r="A18" s="45" t="s">
        <v>97</v>
      </c>
      <c r="B18" s="112"/>
      <c r="C18" s="46">
        <v>235</v>
      </c>
      <c r="D18" s="47">
        <v>3</v>
      </c>
      <c r="E18" s="48">
        <v>38</v>
      </c>
      <c r="F18" s="47">
        <f t="shared" si="0"/>
        <v>114</v>
      </c>
      <c r="G18" s="55">
        <v>0.15</v>
      </c>
      <c r="H18" s="48">
        <v>250</v>
      </c>
      <c r="I18" s="47">
        <f t="shared" si="1"/>
        <v>37.5</v>
      </c>
      <c r="J18" s="47">
        <v>0.1</v>
      </c>
      <c r="K18" s="48">
        <v>120</v>
      </c>
      <c r="L18" s="47">
        <f t="shared" si="2"/>
        <v>12</v>
      </c>
      <c r="M18" s="47">
        <v>1</v>
      </c>
      <c r="N18" s="48">
        <v>40</v>
      </c>
      <c r="O18" s="47">
        <f t="shared" si="15"/>
        <v>40</v>
      </c>
      <c r="P18" s="51">
        <v>0.3</v>
      </c>
      <c r="Q18" s="49">
        <v>13</v>
      </c>
      <c r="R18" s="47">
        <f t="shared" si="4"/>
        <v>3.9</v>
      </c>
      <c r="S18" s="51">
        <v>0.5</v>
      </c>
      <c r="T18" s="49">
        <v>8</v>
      </c>
      <c r="U18" s="47">
        <f t="shared" si="5"/>
        <v>4</v>
      </c>
      <c r="V18" s="49"/>
      <c r="W18" s="49">
        <v>1</v>
      </c>
      <c r="X18" s="47">
        <f t="shared" si="6"/>
        <v>0</v>
      </c>
      <c r="Y18" s="51"/>
      <c r="Z18" s="49">
        <v>7</v>
      </c>
      <c r="AA18" s="47">
        <f t="shared" si="7"/>
        <v>0</v>
      </c>
      <c r="AB18" s="51"/>
      <c r="AC18" s="49">
        <v>6</v>
      </c>
      <c r="AD18" s="47">
        <f t="shared" si="8"/>
        <v>0</v>
      </c>
      <c r="AE18" s="47">
        <v>0.5</v>
      </c>
      <c r="AF18" s="48">
        <v>40</v>
      </c>
      <c r="AG18" s="47">
        <f t="shared" si="9"/>
        <v>20</v>
      </c>
      <c r="AH18" s="51">
        <v>0.3</v>
      </c>
      <c r="AI18" s="49">
        <v>15</v>
      </c>
      <c r="AJ18" s="47">
        <f t="shared" si="10"/>
        <v>4.5</v>
      </c>
      <c r="AK18" s="50"/>
      <c r="AL18" s="49"/>
      <c r="AM18" s="47">
        <f t="shared" si="11"/>
        <v>0</v>
      </c>
      <c r="AN18" s="50"/>
      <c r="AO18" s="49">
        <v>150</v>
      </c>
      <c r="AP18" s="47">
        <f t="shared" si="12"/>
        <v>0</v>
      </c>
      <c r="AQ18" s="51">
        <f t="shared" si="13"/>
        <v>5.6999999999999993</v>
      </c>
      <c r="AR18" s="100">
        <f t="shared" si="14"/>
        <v>235.9</v>
      </c>
      <c r="AS18" s="46">
        <v>235</v>
      </c>
      <c r="AT18" s="53"/>
    </row>
    <row r="19" spans="1:46">
      <c r="A19" s="45" t="s">
        <v>98</v>
      </c>
      <c r="B19" s="112"/>
      <c r="C19" s="46">
        <v>7</v>
      </c>
      <c r="D19" s="47">
        <v>3</v>
      </c>
      <c r="E19" s="47">
        <v>0.4</v>
      </c>
      <c r="F19" s="47">
        <f t="shared" si="0"/>
        <v>1.2000000000000002</v>
      </c>
      <c r="G19" s="55">
        <v>0.15</v>
      </c>
      <c r="H19" s="47">
        <v>2.5</v>
      </c>
      <c r="I19" s="47">
        <f t="shared" si="1"/>
        <v>0.375</v>
      </c>
      <c r="J19" s="47">
        <v>0.1</v>
      </c>
      <c r="K19" s="47"/>
      <c r="L19" s="47">
        <f t="shared" si="2"/>
        <v>0</v>
      </c>
      <c r="M19" s="47">
        <v>1</v>
      </c>
      <c r="N19" s="47">
        <v>1.9</v>
      </c>
      <c r="O19" s="47">
        <f t="shared" si="15"/>
        <v>1.9</v>
      </c>
      <c r="P19" s="51">
        <v>0.3</v>
      </c>
      <c r="Q19" s="51">
        <v>0.5</v>
      </c>
      <c r="R19" s="47">
        <f t="shared" si="4"/>
        <v>0.15</v>
      </c>
      <c r="S19" s="51">
        <v>0.5</v>
      </c>
      <c r="T19" s="51">
        <v>0.8</v>
      </c>
      <c r="U19" s="47">
        <f t="shared" si="5"/>
        <v>0.4</v>
      </c>
      <c r="V19" s="49"/>
      <c r="W19" s="51">
        <v>0.2</v>
      </c>
      <c r="X19" s="47">
        <f t="shared" si="6"/>
        <v>0</v>
      </c>
      <c r="Y19" s="51"/>
      <c r="Z19" s="51">
        <v>0.5</v>
      </c>
      <c r="AA19" s="47">
        <f t="shared" si="7"/>
        <v>0</v>
      </c>
      <c r="AB19" s="51"/>
      <c r="AC19" s="51">
        <v>0.5</v>
      </c>
      <c r="AD19" s="47">
        <f t="shared" si="8"/>
        <v>0</v>
      </c>
      <c r="AE19" s="47">
        <v>0.5</v>
      </c>
      <c r="AF19" s="47">
        <v>0.3</v>
      </c>
      <c r="AG19" s="47">
        <f t="shared" si="9"/>
        <v>0.15</v>
      </c>
      <c r="AH19" s="51">
        <v>0.3</v>
      </c>
      <c r="AI19" s="51"/>
      <c r="AJ19" s="47">
        <f t="shared" si="10"/>
        <v>0</v>
      </c>
      <c r="AK19" s="50"/>
      <c r="AL19" s="49"/>
      <c r="AM19" s="47">
        <f t="shared" si="11"/>
        <v>0</v>
      </c>
      <c r="AN19" s="50"/>
      <c r="AO19" s="49">
        <v>1</v>
      </c>
      <c r="AP19" s="47">
        <f t="shared" si="12"/>
        <v>0</v>
      </c>
      <c r="AQ19" s="51">
        <f t="shared" si="13"/>
        <v>5.6999999999999993</v>
      </c>
      <c r="AR19" s="100">
        <f t="shared" si="14"/>
        <v>4.1750000000000007</v>
      </c>
      <c r="AS19" s="46">
        <v>7</v>
      </c>
      <c r="AT19" s="53"/>
    </row>
    <row r="20" spans="1:46">
      <c r="A20" s="45" t="s">
        <v>99</v>
      </c>
      <c r="B20" s="112" t="s">
        <v>100</v>
      </c>
      <c r="C20" s="46">
        <v>55</v>
      </c>
      <c r="D20" s="47">
        <v>3</v>
      </c>
      <c r="E20" s="47">
        <v>0.9</v>
      </c>
      <c r="F20" s="47">
        <f t="shared" si="0"/>
        <v>2.7</v>
      </c>
      <c r="G20" s="55">
        <v>0.15</v>
      </c>
      <c r="H20" s="47">
        <v>6.5</v>
      </c>
      <c r="I20" s="47">
        <f t="shared" si="1"/>
        <v>0.97499999999999998</v>
      </c>
      <c r="J20" s="47">
        <v>0.1</v>
      </c>
      <c r="K20" s="47"/>
      <c r="L20" s="47">
        <f t="shared" si="2"/>
        <v>0</v>
      </c>
      <c r="M20" s="47">
        <v>1</v>
      </c>
      <c r="N20" s="47">
        <v>2.6</v>
      </c>
      <c r="O20" s="47">
        <f t="shared" si="15"/>
        <v>2.6</v>
      </c>
      <c r="P20" s="51">
        <v>0.3</v>
      </c>
      <c r="Q20" s="51">
        <v>3.5</v>
      </c>
      <c r="R20" s="47">
        <f t="shared" si="4"/>
        <v>1.05</v>
      </c>
      <c r="S20" s="51">
        <v>0.5</v>
      </c>
      <c r="T20" s="51">
        <v>0.1</v>
      </c>
      <c r="U20" s="47">
        <f t="shared" si="5"/>
        <v>0.05</v>
      </c>
      <c r="V20" s="49"/>
      <c r="W20" s="49">
        <v>100</v>
      </c>
      <c r="X20" s="47">
        <f t="shared" si="6"/>
        <v>0</v>
      </c>
      <c r="Y20" s="51"/>
      <c r="Z20" s="49">
        <v>30</v>
      </c>
      <c r="AA20" s="47">
        <f t="shared" si="7"/>
        <v>0</v>
      </c>
      <c r="AB20" s="51"/>
      <c r="AC20" s="49">
        <v>60</v>
      </c>
      <c r="AD20" s="47">
        <f t="shared" si="8"/>
        <v>0</v>
      </c>
      <c r="AE20" s="47">
        <v>0.5</v>
      </c>
      <c r="AF20" s="47">
        <v>0.4</v>
      </c>
      <c r="AG20" s="47">
        <f t="shared" si="9"/>
        <v>0.2</v>
      </c>
      <c r="AH20" s="51">
        <v>0.3</v>
      </c>
      <c r="AI20" s="49"/>
      <c r="AJ20" s="47">
        <f t="shared" si="10"/>
        <v>0</v>
      </c>
      <c r="AK20" s="50"/>
      <c r="AL20" s="49"/>
      <c r="AM20" s="47">
        <f t="shared" si="11"/>
        <v>0</v>
      </c>
      <c r="AN20" s="50"/>
      <c r="AO20" s="49"/>
      <c r="AP20" s="47">
        <f t="shared" si="12"/>
        <v>0</v>
      </c>
      <c r="AQ20" s="51">
        <f t="shared" si="13"/>
        <v>5.6999999999999993</v>
      </c>
      <c r="AR20" s="100">
        <f t="shared" si="14"/>
        <v>7.5750000000000002</v>
      </c>
      <c r="AS20" s="46">
        <v>55</v>
      </c>
      <c r="AT20" s="53"/>
    </row>
    <row r="21" spans="1:46">
      <c r="A21" s="45" t="s">
        <v>101</v>
      </c>
      <c r="B21" s="112"/>
      <c r="C21" s="46">
        <v>70</v>
      </c>
      <c r="D21" s="47">
        <v>3</v>
      </c>
      <c r="E21" s="48">
        <v>50</v>
      </c>
      <c r="F21" s="47">
        <f t="shared" si="0"/>
        <v>150</v>
      </c>
      <c r="G21" s="55">
        <v>0.15</v>
      </c>
      <c r="H21" s="47">
        <v>8.6999999999999993</v>
      </c>
      <c r="I21" s="47">
        <f t="shared" si="1"/>
        <v>1.3049999999999999</v>
      </c>
      <c r="J21" s="47">
        <v>0.1</v>
      </c>
      <c r="K21" s="48"/>
      <c r="L21" s="47">
        <f t="shared" si="2"/>
        <v>0</v>
      </c>
      <c r="M21" s="47">
        <v>1</v>
      </c>
      <c r="N21" s="47">
        <v>20</v>
      </c>
      <c r="O21" s="47">
        <f t="shared" si="15"/>
        <v>20</v>
      </c>
      <c r="P21" s="51">
        <v>0.3</v>
      </c>
      <c r="Q21" s="49"/>
      <c r="R21" s="47">
        <f t="shared" si="4"/>
        <v>0</v>
      </c>
      <c r="S21" s="51">
        <v>0.5</v>
      </c>
      <c r="T21" s="51">
        <v>13</v>
      </c>
      <c r="U21" s="47">
        <f t="shared" si="5"/>
        <v>6.5</v>
      </c>
      <c r="V21" s="49"/>
      <c r="W21" s="51">
        <v>1.5</v>
      </c>
      <c r="X21" s="47">
        <f t="shared" si="6"/>
        <v>0</v>
      </c>
      <c r="Y21" s="51"/>
      <c r="Z21" s="51">
        <v>45</v>
      </c>
      <c r="AA21" s="47">
        <f t="shared" si="7"/>
        <v>0</v>
      </c>
      <c r="AB21" s="51"/>
      <c r="AC21" s="51">
        <v>49</v>
      </c>
      <c r="AD21" s="47">
        <f t="shared" si="8"/>
        <v>0</v>
      </c>
      <c r="AE21" s="47">
        <v>0.5</v>
      </c>
      <c r="AF21" s="48">
        <v>15</v>
      </c>
      <c r="AG21" s="47">
        <f t="shared" si="9"/>
        <v>7.5</v>
      </c>
      <c r="AH21" s="51">
        <v>0.3</v>
      </c>
      <c r="AI21" s="51"/>
      <c r="AJ21" s="47">
        <f t="shared" si="10"/>
        <v>0</v>
      </c>
      <c r="AK21" s="50"/>
      <c r="AL21" s="49"/>
      <c r="AM21" s="47">
        <f t="shared" si="11"/>
        <v>0</v>
      </c>
      <c r="AN21" s="50"/>
      <c r="AO21" s="49"/>
      <c r="AP21" s="47">
        <f t="shared" si="12"/>
        <v>0</v>
      </c>
      <c r="AQ21" s="51">
        <f t="shared" si="13"/>
        <v>5.6999999999999993</v>
      </c>
      <c r="AR21" s="100">
        <f t="shared" si="14"/>
        <v>185.30500000000001</v>
      </c>
      <c r="AS21" s="46">
        <v>70</v>
      </c>
      <c r="AT21" s="53"/>
    </row>
    <row r="22" spans="1:46" ht="27.75" customHeight="1" thickBot="1">
      <c r="A22" s="56" t="s">
        <v>102</v>
      </c>
      <c r="B22" s="57" t="s">
        <v>103</v>
      </c>
      <c r="C22" s="79">
        <v>1.3</v>
      </c>
      <c r="D22" s="59">
        <v>3</v>
      </c>
      <c r="E22" s="97">
        <v>0.01</v>
      </c>
      <c r="F22" s="59">
        <f t="shared" si="0"/>
        <v>0.03</v>
      </c>
      <c r="G22" s="97">
        <v>0.15</v>
      </c>
      <c r="H22" s="97">
        <v>0.12</v>
      </c>
      <c r="I22" s="59">
        <f t="shared" si="1"/>
        <v>1.7999999999999999E-2</v>
      </c>
      <c r="J22" s="59">
        <v>0.1</v>
      </c>
      <c r="K22" s="60"/>
      <c r="L22" s="59">
        <f t="shared" si="2"/>
        <v>0</v>
      </c>
      <c r="M22" s="59">
        <v>1</v>
      </c>
      <c r="N22" s="60"/>
      <c r="O22" s="59">
        <f t="shared" si="15"/>
        <v>0</v>
      </c>
      <c r="P22" s="63">
        <v>0.3</v>
      </c>
      <c r="Q22" s="61">
        <v>5</v>
      </c>
      <c r="R22" s="59">
        <f t="shared" si="4"/>
        <v>1.5</v>
      </c>
      <c r="S22" s="63">
        <v>0.5</v>
      </c>
      <c r="T22" s="61"/>
      <c r="U22" s="59">
        <f t="shared" si="5"/>
        <v>0</v>
      </c>
      <c r="V22" s="61"/>
      <c r="W22" s="61"/>
      <c r="X22" s="59">
        <f t="shared" si="6"/>
        <v>0</v>
      </c>
      <c r="Y22" s="63"/>
      <c r="Z22" s="61">
        <v>5</v>
      </c>
      <c r="AA22" s="59">
        <f t="shared" si="7"/>
        <v>0</v>
      </c>
      <c r="AB22" s="63"/>
      <c r="AC22" s="61">
        <v>5</v>
      </c>
      <c r="AD22" s="59">
        <f t="shared" si="8"/>
        <v>0</v>
      </c>
      <c r="AE22" s="59">
        <v>0.5</v>
      </c>
      <c r="AF22" s="60"/>
      <c r="AG22" s="59">
        <f t="shared" si="9"/>
        <v>0</v>
      </c>
      <c r="AH22" s="63">
        <v>0.3</v>
      </c>
      <c r="AI22" s="61"/>
      <c r="AJ22" s="59">
        <f t="shared" si="10"/>
        <v>0</v>
      </c>
      <c r="AK22" s="62"/>
      <c r="AL22" s="61"/>
      <c r="AM22" s="59">
        <f t="shared" si="11"/>
        <v>0</v>
      </c>
      <c r="AN22" s="62"/>
      <c r="AO22" s="61"/>
      <c r="AP22" s="59">
        <f t="shared" si="12"/>
        <v>0</v>
      </c>
      <c r="AQ22" s="63">
        <f t="shared" si="13"/>
        <v>5.6999999999999993</v>
      </c>
      <c r="AR22" s="101">
        <f t="shared" si="14"/>
        <v>1.548</v>
      </c>
      <c r="AS22" s="79">
        <v>1.3</v>
      </c>
      <c r="AT22" s="65"/>
    </row>
    <row r="23" spans="1:46" s="1" customFormat="1" ht="19.5" thickBot="1">
      <c r="A23" s="113" t="s">
        <v>104</v>
      </c>
      <c r="B23" s="114"/>
      <c r="C23" s="66"/>
      <c r="D23" s="96"/>
      <c r="E23" s="67"/>
      <c r="F23" s="67"/>
      <c r="G23" s="99"/>
      <c r="H23" s="67"/>
      <c r="I23" s="67"/>
      <c r="J23" s="96"/>
      <c r="K23" s="67"/>
      <c r="L23" s="67"/>
      <c r="M23" s="96"/>
      <c r="N23" s="67"/>
      <c r="O23" s="67"/>
      <c r="P23" s="96"/>
      <c r="Q23" s="68"/>
      <c r="R23" s="68"/>
      <c r="S23" s="96"/>
      <c r="T23" s="68"/>
      <c r="U23" s="68"/>
      <c r="V23" s="96"/>
      <c r="W23" s="68"/>
      <c r="X23" s="68"/>
      <c r="Y23" s="96"/>
      <c r="Z23" s="68"/>
      <c r="AA23" s="68"/>
      <c r="AB23" s="96"/>
      <c r="AC23" s="68"/>
      <c r="AD23" s="68"/>
      <c r="AE23" s="96"/>
      <c r="AF23" s="68"/>
      <c r="AG23" s="68"/>
      <c r="AH23" s="96"/>
      <c r="AI23" s="68"/>
      <c r="AJ23" s="68"/>
      <c r="AK23" s="96"/>
      <c r="AL23" s="68"/>
      <c r="AM23" s="68"/>
      <c r="AN23" s="96"/>
      <c r="AO23" s="68"/>
      <c r="AP23" s="68"/>
      <c r="AQ23" s="68"/>
      <c r="AR23" s="68"/>
      <c r="AS23" s="66"/>
      <c r="AT23" s="69"/>
    </row>
    <row r="24" spans="1:46">
      <c r="A24" s="70"/>
      <c r="B24" s="70"/>
      <c r="C24" s="71"/>
      <c r="D24" s="73"/>
      <c r="E24" s="72"/>
      <c r="F24" s="72"/>
      <c r="G24" s="73"/>
      <c r="H24" s="72"/>
      <c r="I24" s="72"/>
      <c r="J24" s="73"/>
      <c r="K24" s="72"/>
      <c r="L24" s="72"/>
      <c r="M24" s="73"/>
      <c r="N24" s="72"/>
      <c r="O24" s="72"/>
      <c r="P24" s="73"/>
      <c r="Q24" s="74"/>
      <c r="R24" s="72"/>
      <c r="S24" s="73"/>
      <c r="T24" s="74"/>
      <c r="U24" s="72"/>
      <c r="V24" s="73"/>
      <c r="X24" s="72"/>
      <c r="Y24" s="73"/>
      <c r="AA24" s="72"/>
      <c r="AB24" s="73"/>
      <c r="AD24" s="72"/>
      <c r="AE24" s="73"/>
      <c r="AG24" s="72"/>
      <c r="AH24" s="73"/>
      <c r="AJ24" s="72"/>
      <c r="AK24" s="73"/>
      <c r="AM24" s="72"/>
      <c r="AN24" s="73"/>
      <c r="AO24" s="74"/>
      <c r="AP24" s="72"/>
      <c r="AS24" s="71"/>
    </row>
    <row r="25" spans="1:46" s="30" customFormat="1" ht="22.5">
      <c r="A25" s="28" t="s">
        <v>159</v>
      </c>
      <c r="B25" s="28"/>
      <c r="C25" s="29"/>
      <c r="AS25" s="29"/>
    </row>
    <row r="26" spans="1:46" ht="19.5" thickBot="1">
      <c r="A26" s="25" t="s">
        <v>158</v>
      </c>
    </row>
    <row r="27" spans="1:46" s="1" customFormat="1" ht="37.5" customHeight="1">
      <c r="A27" s="115" t="s">
        <v>66</v>
      </c>
      <c r="B27" s="116"/>
      <c r="C27" s="121" t="s">
        <v>67</v>
      </c>
      <c r="D27" s="124" t="s">
        <v>68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05" t="s">
        <v>69</v>
      </c>
      <c r="AR27" s="106"/>
      <c r="AS27" s="106"/>
      <c r="AT27" s="107"/>
    </row>
    <row r="28" spans="1:46" s="1" customFormat="1" ht="56.25" customHeight="1" thickBot="1">
      <c r="A28" s="117"/>
      <c r="B28" s="118"/>
      <c r="C28" s="122"/>
      <c r="D28" s="111" t="s">
        <v>122</v>
      </c>
      <c r="E28" s="111"/>
      <c r="F28" s="111"/>
      <c r="G28" s="111" t="s">
        <v>165</v>
      </c>
      <c r="H28" s="111"/>
      <c r="I28" s="111"/>
      <c r="J28" s="111" t="s">
        <v>156</v>
      </c>
      <c r="K28" s="111"/>
      <c r="L28" s="111"/>
      <c r="M28" s="111" t="s">
        <v>58</v>
      </c>
      <c r="N28" s="111"/>
      <c r="O28" s="111"/>
      <c r="P28" s="111" t="s">
        <v>74</v>
      </c>
      <c r="Q28" s="111"/>
      <c r="R28" s="111"/>
      <c r="S28" s="111" t="s">
        <v>150</v>
      </c>
      <c r="T28" s="111"/>
      <c r="U28" s="111"/>
      <c r="V28" s="111" t="s">
        <v>76</v>
      </c>
      <c r="W28" s="111"/>
      <c r="X28" s="111"/>
      <c r="Y28" s="111" t="s">
        <v>152</v>
      </c>
      <c r="Z28" s="111"/>
      <c r="AA28" s="111"/>
      <c r="AB28" s="111" t="s">
        <v>153</v>
      </c>
      <c r="AC28" s="111"/>
      <c r="AD28" s="111"/>
      <c r="AE28" s="111" t="s">
        <v>154</v>
      </c>
      <c r="AF28" s="111"/>
      <c r="AG28" s="111"/>
      <c r="AH28" s="111" t="s">
        <v>155</v>
      </c>
      <c r="AI28" s="111"/>
      <c r="AJ28" s="111"/>
      <c r="AK28" s="111" t="s">
        <v>77</v>
      </c>
      <c r="AL28" s="111"/>
      <c r="AM28" s="111"/>
      <c r="AN28" s="111" t="s">
        <v>75</v>
      </c>
      <c r="AO28" s="111"/>
      <c r="AP28" s="129"/>
      <c r="AQ28" s="108"/>
      <c r="AR28" s="109"/>
      <c r="AS28" s="109"/>
      <c r="AT28" s="110"/>
    </row>
    <row r="29" spans="1:46" s="1" customFormat="1" ht="19.5" thickBot="1">
      <c r="A29" s="119"/>
      <c r="B29" s="120"/>
      <c r="C29" s="123"/>
      <c r="D29" s="75" t="s">
        <v>82</v>
      </c>
      <c r="E29" s="75" t="s">
        <v>83</v>
      </c>
      <c r="F29" s="75" t="s">
        <v>84</v>
      </c>
      <c r="G29" s="75" t="s">
        <v>82</v>
      </c>
      <c r="H29" s="75" t="s">
        <v>83</v>
      </c>
      <c r="I29" s="75" t="s">
        <v>84</v>
      </c>
      <c r="J29" s="75" t="s">
        <v>82</v>
      </c>
      <c r="K29" s="75" t="s">
        <v>83</v>
      </c>
      <c r="L29" s="75" t="s">
        <v>84</v>
      </c>
      <c r="M29" s="75" t="s">
        <v>82</v>
      </c>
      <c r="N29" s="75" t="s">
        <v>83</v>
      </c>
      <c r="O29" s="75" t="s">
        <v>84</v>
      </c>
      <c r="P29" s="75" t="s">
        <v>82</v>
      </c>
      <c r="Q29" s="75" t="s">
        <v>83</v>
      </c>
      <c r="R29" s="75" t="s">
        <v>84</v>
      </c>
      <c r="S29" s="75" t="s">
        <v>82</v>
      </c>
      <c r="T29" s="75" t="s">
        <v>83</v>
      </c>
      <c r="U29" s="75" t="s">
        <v>84</v>
      </c>
      <c r="V29" s="75" t="s">
        <v>82</v>
      </c>
      <c r="W29" s="75" t="s">
        <v>83</v>
      </c>
      <c r="X29" s="75" t="s">
        <v>84</v>
      </c>
      <c r="Y29" s="75" t="s">
        <v>82</v>
      </c>
      <c r="Z29" s="75" t="s">
        <v>83</v>
      </c>
      <c r="AA29" s="75" t="s">
        <v>84</v>
      </c>
      <c r="AB29" s="75" t="s">
        <v>82</v>
      </c>
      <c r="AC29" s="75" t="s">
        <v>83</v>
      </c>
      <c r="AD29" s="75" t="s">
        <v>84</v>
      </c>
      <c r="AE29" s="75" t="s">
        <v>82</v>
      </c>
      <c r="AF29" s="75" t="s">
        <v>83</v>
      </c>
      <c r="AG29" s="75" t="s">
        <v>84</v>
      </c>
      <c r="AH29" s="75" t="s">
        <v>82</v>
      </c>
      <c r="AI29" s="75" t="s">
        <v>83</v>
      </c>
      <c r="AJ29" s="75" t="s">
        <v>84</v>
      </c>
      <c r="AK29" s="75" t="s">
        <v>82</v>
      </c>
      <c r="AL29" s="75" t="s">
        <v>83</v>
      </c>
      <c r="AM29" s="75" t="s">
        <v>84</v>
      </c>
      <c r="AN29" s="75" t="s">
        <v>82</v>
      </c>
      <c r="AO29" s="75" t="s">
        <v>83</v>
      </c>
      <c r="AP29" s="75" t="s">
        <v>84</v>
      </c>
      <c r="AQ29" s="32" t="s">
        <v>85</v>
      </c>
      <c r="AR29" s="33" t="s">
        <v>86</v>
      </c>
      <c r="AS29" s="33"/>
      <c r="AT29" s="33" t="s">
        <v>87</v>
      </c>
    </row>
    <row r="30" spans="1:46">
      <c r="A30" s="34" t="s">
        <v>88</v>
      </c>
      <c r="B30" s="35"/>
      <c r="C30" s="36">
        <v>3.9</v>
      </c>
      <c r="D30" s="37">
        <v>2</v>
      </c>
      <c r="E30" s="38">
        <v>0.27</v>
      </c>
      <c r="F30" s="37">
        <f>SUM(D30*E30)</f>
        <v>0.54</v>
      </c>
      <c r="G30" s="37"/>
      <c r="H30" s="38">
        <v>1.33</v>
      </c>
      <c r="I30" s="37">
        <f>SUM(G30*H30)</f>
        <v>0</v>
      </c>
      <c r="J30" s="38">
        <v>0.05</v>
      </c>
      <c r="K30" s="38">
        <v>0.55000000000000004</v>
      </c>
      <c r="L30" s="37">
        <f>SUM(J30*K30)</f>
        <v>2.7500000000000004E-2</v>
      </c>
      <c r="M30" s="39">
        <v>1</v>
      </c>
      <c r="N30" s="38">
        <v>0.8</v>
      </c>
      <c r="O30" s="37">
        <f>SUM(M30*N30)</f>
        <v>0.8</v>
      </c>
      <c r="P30" s="41">
        <v>0.5</v>
      </c>
      <c r="Q30" s="41">
        <v>0.4</v>
      </c>
      <c r="R30" s="37">
        <f>SUM(P30*Q30)</f>
        <v>0.2</v>
      </c>
      <c r="S30" s="40"/>
      <c r="T30" s="42">
        <v>0.25</v>
      </c>
      <c r="U30" s="37">
        <f>SUM(S30*T30)</f>
        <v>0</v>
      </c>
      <c r="V30" s="40"/>
      <c r="W30" s="41">
        <v>0.2</v>
      </c>
      <c r="X30" s="37">
        <f>SUM(V30*W30)</f>
        <v>0</v>
      </c>
      <c r="Y30" s="41"/>
      <c r="Z30" s="42">
        <v>0.17</v>
      </c>
      <c r="AA30" s="37">
        <f>SUM(Y30*Z30)</f>
        <v>0</v>
      </c>
      <c r="AB30" s="41"/>
      <c r="AC30" s="42">
        <v>0.18</v>
      </c>
      <c r="AD30" s="37">
        <f>SUM(AB30*AC30)</f>
        <v>0</v>
      </c>
      <c r="AE30" s="40"/>
      <c r="AF30" s="42">
        <v>0.72</v>
      </c>
      <c r="AG30" s="37">
        <f>SUM(AE30*AF30)</f>
        <v>0</v>
      </c>
      <c r="AH30" s="40"/>
      <c r="AI30" s="42">
        <v>0.72</v>
      </c>
      <c r="AJ30" s="37">
        <f>SUM(AH30*AI30)</f>
        <v>0</v>
      </c>
      <c r="AK30" s="42"/>
      <c r="AL30" s="41"/>
      <c r="AM30" s="37">
        <f>SUM(AK30*AL30)</f>
        <v>0</v>
      </c>
      <c r="AN30" s="42"/>
      <c r="AO30" s="41">
        <v>0.8</v>
      </c>
      <c r="AP30" s="37">
        <f>SUM(AN30*AO30)</f>
        <v>0</v>
      </c>
      <c r="AQ30" s="41">
        <f>SUM(D30+J30+M30+P30+S30+V30+Y30+AB30+AE30+AH30+AK30+AN30)</f>
        <v>3.55</v>
      </c>
      <c r="AR30" s="43">
        <f>SUM(F30+L30+O30+R30+U30+X30+AA30+AD30+AG30+AJ30+AM30+AP30)</f>
        <v>1.5675000000000001</v>
      </c>
      <c r="AS30" s="36">
        <v>3.9</v>
      </c>
      <c r="AT30" s="44"/>
    </row>
    <row r="31" spans="1:46">
      <c r="A31" s="89" t="s">
        <v>147</v>
      </c>
      <c r="B31" s="112" t="s">
        <v>90</v>
      </c>
      <c r="C31" s="88">
        <v>33</v>
      </c>
      <c r="D31" s="95">
        <v>2</v>
      </c>
      <c r="E31" s="14">
        <v>2.7</v>
      </c>
      <c r="F31" s="47">
        <f t="shared" ref="F31:F44" si="16">SUM(D31*E31)</f>
        <v>5.4</v>
      </c>
      <c r="G31" s="91"/>
      <c r="H31" s="14">
        <v>13.3</v>
      </c>
      <c r="I31" s="47">
        <f t="shared" ref="I31:I44" si="17">SUM(G31*H31)</f>
        <v>0</v>
      </c>
      <c r="J31" s="55">
        <v>0.05</v>
      </c>
      <c r="K31" s="92">
        <v>5.5</v>
      </c>
      <c r="L31" s="47">
        <f t="shared" ref="L31:L44" si="18">SUM(J31*K31)</f>
        <v>0.27500000000000002</v>
      </c>
      <c r="M31" s="48">
        <v>1</v>
      </c>
      <c r="N31" s="14">
        <v>8.9</v>
      </c>
      <c r="O31" s="47">
        <f t="shared" ref="O31:O33" si="19">SUM(M31*N31)</f>
        <v>8.9</v>
      </c>
      <c r="P31" s="47">
        <v>0.5</v>
      </c>
      <c r="Q31" s="14">
        <v>4.8</v>
      </c>
      <c r="R31" s="47">
        <f t="shared" ref="R31:R44" si="20">SUM(P31*Q31)</f>
        <v>2.4</v>
      </c>
      <c r="S31" s="49"/>
      <c r="T31" s="14">
        <v>2.8</v>
      </c>
      <c r="U31" s="47">
        <f t="shared" ref="U31:U44" si="21">SUM(S31*T31)</f>
        <v>0</v>
      </c>
      <c r="V31" s="49"/>
      <c r="W31" s="14">
        <v>2.2000000000000002</v>
      </c>
      <c r="X31" s="47">
        <f t="shared" ref="X31:X44" si="22">SUM(V31*W31)</f>
        <v>0</v>
      </c>
      <c r="Y31" s="51"/>
      <c r="Z31" s="14">
        <v>1.7</v>
      </c>
      <c r="AA31" s="47">
        <f t="shared" ref="AA31:AA44" si="23">SUM(Y31*Z31)</f>
        <v>0</v>
      </c>
      <c r="AB31" s="51"/>
      <c r="AC31" s="14">
        <v>1.8</v>
      </c>
      <c r="AD31" s="47">
        <f t="shared" ref="AD31:AD44" si="24">SUM(AB31*AC31)</f>
        <v>0</v>
      </c>
      <c r="AE31" s="49"/>
      <c r="AF31" s="14">
        <v>7.4</v>
      </c>
      <c r="AG31" s="47">
        <f t="shared" ref="AG31:AG44" si="25">SUM(AE31*AF31)</f>
        <v>0</v>
      </c>
      <c r="AH31" s="49"/>
      <c r="AI31" s="14">
        <v>7.3</v>
      </c>
      <c r="AJ31" s="47">
        <f t="shared" ref="AJ31:AJ44" si="26">SUM(AH31*AI31)</f>
        <v>0</v>
      </c>
      <c r="AK31" s="50"/>
      <c r="AL31" s="14"/>
      <c r="AM31" s="47">
        <f t="shared" ref="AM31:AM44" si="27">SUM(AK31*AL31)</f>
        <v>0</v>
      </c>
      <c r="AN31" s="50"/>
      <c r="AO31" s="14">
        <v>8.6999999999999993</v>
      </c>
      <c r="AP31" s="47">
        <f t="shared" ref="AP31:AP44" si="28">SUM(AN31*AO31)</f>
        <v>0</v>
      </c>
      <c r="AQ31" s="51">
        <f t="shared" ref="AQ31:AQ44" si="29">SUM(D31+J31+M31+P31+S31+V31+Y31+AB31+AE31+AH31+AK31+AN31)</f>
        <v>3.55</v>
      </c>
      <c r="AR31" s="52">
        <f t="shared" ref="AR31:AR44" si="30">SUM(F31+L31+O31+R31+U31+X31+AA31+AD31+AG31+AJ31+AM31+AP31)</f>
        <v>16.975000000000001</v>
      </c>
      <c r="AS31" s="88">
        <v>33</v>
      </c>
      <c r="AT31" s="90"/>
    </row>
    <row r="32" spans="1:46">
      <c r="A32" s="45" t="s">
        <v>148</v>
      </c>
      <c r="B32" s="112"/>
      <c r="C32" s="46">
        <v>3000</v>
      </c>
      <c r="D32" s="47">
        <v>2</v>
      </c>
      <c r="E32" s="48">
        <v>130</v>
      </c>
      <c r="F32" s="47">
        <f t="shared" si="16"/>
        <v>260</v>
      </c>
      <c r="G32" s="47"/>
      <c r="H32" s="48">
        <v>920</v>
      </c>
      <c r="I32" s="47">
        <f t="shared" si="17"/>
        <v>0</v>
      </c>
      <c r="J32" s="55">
        <v>0.05</v>
      </c>
      <c r="K32" s="54">
        <v>270</v>
      </c>
      <c r="L32" s="47">
        <f t="shared" si="18"/>
        <v>13.5</v>
      </c>
      <c r="M32" s="48">
        <v>1</v>
      </c>
      <c r="N32" s="48">
        <v>850</v>
      </c>
      <c r="O32" s="47">
        <f t="shared" si="19"/>
        <v>850</v>
      </c>
      <c r="P32" s="47">
        <v>0.5</v>
      </c>
      <c r="Q32" s="49">
        <v>846</v>
      </c>
      <c r="R32" s="47">
        <f t="shared" si="20"/>
        <v>423</v>
      </c>
      <c r="S32" s="49"/>
      <c r="T32" s="49">
        <v>230</v>
      </c>
      <c r="U32" s="47">
        <f t="shared" si="21"/>
        <v>0</v>
      </c>
      <c r="V32" s="49"/>
      <c r="W32" s="49">
        <v>120</v>
      </c>
      <c r="X32" s="47">
        <f t="shared" si="22"/>
        <v>0</v>
      </c>
      <c r="Y32" s="51"/>
      <c r="Z32" s="49">
        <v>175</v>
      </c>
      <c r="AA32" s="47">
        <f t="shared" si="23"/>
        <v>0</v>
      </c>
      <c r="AB32" s="51"/>
      <c r="AC32" s="49">
        <v>209</v>
      </c>
      <c r="AD32" s="47">
        <f t="shared" si="24"/>
        <v>0</v>
      </c>
      <c r="AE32" s="49"/>
      <c r="AF32" s="49">
        <v>865</v>
      </c>
      <c r="AG32" s="47">
        <f t="shared" si="25"/>
        <v>0</v>
      </c>
      <c r="AH32" s="49"/>
      <c r="AI32" s="49">
        <v>842</v>
      </c>
      <c r="AJ32" s="47">
        <f t="shared" si="26"/>
        <v>0</v>
      </c>
      <c r="AK32" s="50"/>
      <c r="AL32" s="49"/>
      <c r="AM32" s="47">
        <f t="shared" si="27"/>
        <v>0</v>
      </c>
      <c r="AN32" s="50"/>
      <c r="AO32" s="49">
        <v>900</v>
      </c>
      <c r="AP32" s="47">
        <f t="shared" si="28"/>
        <v>0</v>
      </c>
      <c r="AQ32" s="51">
        <f t="shared" si="29"/>
        <v>3.55</v>
      </c>
      <c r="AR32" s="52">
        <f t="shared" si="30"/>
        <v>1546.5</v>
      </c>
      <c r="AS32" s="46">
        <v>3000</v>
      </c>
      <c r="AT32" s="53"/>
    </row>
    <row r="33" spans="1:46" ht="18.75" customHeight="1">
      <c r="A33" s="45" t="s">
        <v>89</v>
      </c>
      <c r="B33" s="112"/>
      <c r="C33" s="46">
        <v>645</v>
      </c>
      <c r="D33" s="47">
        <v>2</v>
      </c>
      <c r="E33" s="48">
        <v>35</v>
      </c>
      <c r="F33" s="47">
        <f t="shared" si="16"/>
        <v>70</v>
      </c>
      <c r="G33" s="47"/>
      <c r="H33" s="48">
        <v>245</v>
      </c>
      <c r="I33" s="47">
        <f t="shared" si="17"/>
        <v>0</v>
      </c>
      <c r="J33" s="55">
        <v>0.05</v>
      </c>
      <c r="K33" s="54">
        <v>130</v>
      </c>
      <c r="L33" s="47">
        <f t="shared" si="18"/>
        <v>6.5</v>
      </c>
      <c r="M33" s="48">
        <v>1</v>
      </c>
      <c r="N33" s="48">
        <v>151</v>
      </c>
      <c r="O33" s="47">
        <f t="shared" si="19"/>
        <v>151</v>
      </c>
      <c r="P33" s="47">
        <v>0.5</v>
      </c>
      <c r="Q33" s="49">
        <v>37</v>
      </c>
      <c r="R33" s="47">
        <f t="shared" si="20"/>
        <v>18.5</v>
      </c>
      <c r="S33" s="49"/>
      <c r="T33" s="49">
        <v>16</v>
      </c>
      <c r="U33" s="47">
        <f t="shared" si="21"/>
        <v>0</v>
      </c>
      <c r="V33" s="49"/>
      <c r="W33" s="49">
        <v>12</v>
      </c>
      <c r="X33" s="47">
        <f t="shared" si="22"/>
        <v>0</v>
      </c>
      <c r="Y33" s="51"/>
      <c r="Z33" s="49">
        <v>26</v>
      </c>
      <c r="AA33" s="47">
        <f t="shared" si="23"/>
        <v>0</v>
      </c>
      <c r="AB33" s="51"/>
      <c r="AC33" s="49">
        <v>33</v>
      </c>
      <c r="AD33" s="47">
        <f t="shared" si="24"/>
        <v>0</v>
      </c>
      <c r="AE33" s="49"/>
      <c r="AF33" s="49">
        <v>121</v>
      </c>
      <c r="AG33" s="47">
        <f t="shared" si="25"/>
        <v>0</v>
      </c>
      <c r="AH33" s="49"/>
      <c r="AI33" s="49">
        <v>106</v>
      </c>
      <c r="AJ33" s="47">
        <f t="shared" si="26"/>
        <v>0</v>
      </c>
      <c r="AK33" s="50"/>
      <c r="AL33" s="49"/>
      <c r="AM33" s="47">
        <f t="shared" si="27"/>
        <v>0</v>
      </c>
      <c r="AN33" s="50"/>
      <c r="AO33" s="49">
        <v>178</v>
      </c>
      <c r="AP33" s="47">
        <f t="shared" si="28"/>
        <v>0</v>
      </c>
      <c r="AQ33" s="51">
        <f t="shared" si="29"/>
        <v>3.55</v>
      </c>
      <c r="AR33" s="52">
        <f t="shared" si="30"/>
        <v>246</v>
      </c>
      <c r="AS33" s="46">
        <v>645</v>
      </c>
      <c r="AT33" s="53"/>
    </row>
    <row r="34" spans="1:46" ht="37.5">
      <c r="A34" s="45" t="s">
        <v>91</v>
      </c>
      <c r="B34" s="112"/>
      <c r="C34" s="46">
        <v>505</v>
      </c>
      <c r="D34" s="47">
        <v>2</v>
      </c>
      <c r="E34" s="48">
        <v>33</v>
      </c>
      <c r="F34" s="47">
        <f t="shared" si="16"/>
        <v>66</v>
      </c>
      <c r="G34" s="47"/>
      <c r="H34" s="48">
        <v>221</v>
      </c>
      <c r="I34" s="47">
        <f t="shared" si="17"/>
        <v>0</v>
      </c>
      <c r="J34" s="55">
        <v>0.05</v>
      </c>
      <c r="K34" s="54">
        <v>110</v>
      </c>
      <c r="L34" s="47">
        <f t="shared" si="18"/>
        <v>5.5</v>
      </c>
      <c r="M34" s="48">
        <v>1</v>
      </c>
      <c r="N34" s="48">
        <v>97</v>
      </c>
      <c r="O34" s="47">
        <f>SUM(M34*N34)</f>
        <v>97</v>
      </c>
      <c r="P34" s="47">
        <v>0.5</v>
      </c>
      <c r="Q34" s="51">
        <v>5.5</v>
      </c>
      <c r="R34" s="47">
        <f t="shared" si="20"/>
        <v>2.75</v>
      </c>
      <c r="S34" s="49"/>
      <c r="T34" s="51">
        <v>6.5</v>
      </c>
      <c r="U34" s="47">
        <f t="shared" si="21"/>
        <v>0</v>
      </c>
      <c r="V34" s="49"/>
      <c r="W34" s="49">
        <v>6</v>
      </c>
      <c r="X34" s="47">
        <f t="shared" si="22"/>
        <v>0</v>
      </c>
      <c r="Y34" s="51"/>
      <c r="Z34" s="49">
        <v>19</v>
      </c>
      <c r="AA34" s="47">
        <f t="shared" si="23"/>
        <v>0</v>
      </c>
      <c r="AB34" s="51"/>
      <c r="AC34" s="49">
        <v>21</v>
      </c>
      <c r="AD34" s="47">
        <f t="shared" si="24"/>
        <v>0</v>
      </c>
      <c r="AE34" s="49"/>
      <c r="AF34" s="49">
        <v>74</v>
      </c>
      <c r="AG34" s="47">
        <f t="shared" si="25"/>
        <v>0</v>
      </c>
      <c r="AH34" s="49"/>
      <c r="AI34" s="49">
        <v>57</v>
      </c>
      <c r="AJ34" s="47">
        <f t="shared" si="26"/>
        <v>0</v>
      </c>
      <c r="AK34" s="50"/>
      <c r="AL34" s="49"/>
      <c r="AM34" s="47">
        <f t="shared" si="27"/>
        <v>0</v>
      </c>
      <c r="AN34" s="50"/>
      <c r="AO34" s="49">
        <v>140</v>
      </c>
      <c r="AP34" s="47">
        <f t="shared" si="28"/>
        <v>0</v>
      </c>
      <c r="AQ34" s="51">
        <f t="shared" si="29"/>
        <v>3.55</v>
      </c>
      <c r="AR34" s="52">
        <f t="shared" si="30"/>
        <v>171.25</v>
      </c>
      <c r="AS34" s="46">
        <v>505</v>
      </c>
      <c r="AT34" s="53"/>
    </row>
    <row r="35" spans="1:46">
      <c r="A35" s="45" t="s">
        <v>92</v>
      </c>
      <c r="B35" s="112"/>
      <c r="C35" s="46">
        <v>25</v>
      </c>
      <c r="D35" s="47">
        <v>2</v>
      </c>
      <c r="E35" s="47">
        <v>1.3</v>
      </c>
      <c r="F35" s="47">
        <f t="shared" si="16"/>
        <v>2.6</v>
      </c>
      <c r="G35" s="47"/>
      <c r="H35" s="47">
        <v>9.1</v>
      </c>
      <c r="I35" s="47">
        <f t="shared" si="17"/>
        <v>0</v>
      </c>
      <c r="J35" s="55">
        <v>0.05</v>
      </c>
      <c r="K35" s="47">
        <v>0.5</v>
      </c>
      <c r="L35" s="47">
        <f t="shared" si="18"/>
        <v>2.5000000000000001E-2</v>
      </c>
      <c r="M35" s="48">
        <v>1</v>
      </c>
      <c r="N35" s="47">
        <v>2</v>
      </c>
      <c r="O35" s="47">
        <f t="shared" ref="O35:O44" si="31">SUM(M35*N35)</f>
        <v>2</v>
      </c>
      <c r="P35" s="47">
        <v>0.5</v>
      </c>
      <c r="Q35" s="51">
        <v>2.5</v>
      </c>
      <c r="R35" s="47">
        <f t="shared" si="20"/>
        <v>1.25</v>
      </c>
      <c r="S35" s="49"/>
      <c r="T35" s="51">
        <v>0.5</v>
      </c>
      <c r="U35" s="47">
        <f t="shared" si="21"/>
        <v>0</v>
      </c>
      <c r="V35" s="49"/>
      <c r="W35" s="51">
        <v>0.6</v>
      </c>
      <c r="X35" s="47">
        <f t="shared" si="22"/>
        <v>0</v>
      </c>
      <c r="Y35" s="51"/>
      <c r="Z35" s="51">
        <v>2.9</v>
      </c>
      <c r="AA35" s="47">
        <f t="shared" si="23"/>
        <v>0</v>
      </c>
      <c r="AB35" s="51"/>
      <c r="AC35" s="51">
        <v>4.8</v>
      </c>
      <c r="AD35" s="47">
        <f t="shared" si="24"/>
        <v>0</v>
      </c>
      <c r="AE35" s="49"/>
      <c r="AF35" s="51">
        <v>6</v>
      </c>
      <c r="AG35" s="47">
        <f t="shared" si="25"/>
        <v>0</v>
      </c>
      <c r="AH35" s="49"/>
      <c r="AI35" s="51">
        <v>4.4000000000000004</v>
      </c>
      <c r="AJ35" s="47">
        <f t="shared" si="26"/>
        <v>0</v>
      </c>
      <c r="AK35" s="50"/>
      <c r="AL35" s="49">
        <v>320</v>
      </c>
      <c r="AM35" s="47">
        <f t="shared" si="27"/>
        <v>0</v>
      </c>
      <c r="AN35" s="50"/>
      <c r="AO35" s="49">
        <v>220</v>
      </c>
      <c r="AP35" s="47">
        <f t="shared" si="28"/>
        <v>0</v>
      </c>
      <c r="AQ35" s="51">
        <f t="shared" si="29"/>
        <v>3.55</v>
      </c>
      <c r="AR35" s="52">
        <f t="shared" si="30"/>
        <v>5.875</v>
      </c>
      <c r="AS35" s="46">
        <v>25</v>
      </c>
      <c r="AT35" s="53"/>
    </row>
    <row r="36" spans="1:46">
      <c r="A36" s="45" t="s">
        <v>93</v>
      </c>
      <c r="B36" s="112"/>
      <c r="C36" s="46">
        <v>20</v>
      </c>
      <c r="D36" s="47">
        <v>2</v>
      </c>
      <c r="E36" s="47">
        <v>1.2</v>
      </c>
      <c r="F36" s="47">
        <f t="shared" si="16"/>
        <v>2.4</v>
      </c>
      <c r="G36" s="47"/>
      <c r="H36" s="47">
        <v>8.4</v>
      </c>
      <c r="I36" s="47">
        <f t="shared" si="17"/>
        <v>0</v>
      </c>
      <c r="J36" s="55">
        <v>0.05</v>
      </c>
      <c r="K36" s="48">
        <v>2.1</v>
      </c>
      <c r="L36" s="47">
        <f t="shared" si="18"/>
        <v>0.10500000000000001</v>
      </c>
      <c r="M36" s="48">
        <v>1</v>
      </c>
      <c r="N36" s="47">
        <v>9.5</v>
      </c>
      <c r="O36" s="47">
        <f t="shared" si="31"/>
        <v>9.5</v>
      </c>
      <c r="P36" s="47">
        <v>0.5</v>
      </c>
      <c r="Q36" s="51">
        <v>0.5</v>
      </c>
      <c r="R36" s="47">
        <f t="shared" si="20"/>
        <v>0.25</v>
      </c>
      <c r="S36" s="49"/>
      <c r="T36" s="51">
        <v>0.5</v>
      </c>
      <c r="U36" s="47">
        <f t="shared" si="21"/>
        <v>0</v>
      </c>
      <c r="V36" s="49"/>
      <c r="W36" s="51">
        <v>0.6</v>
      </c>
      <c r="X36" s="47">
        <f t="shared" si="22"/>
        <v>0</v>
      </c>
      <c r="Y36" s="51"/>
      <c r="Z36" s="51">
        <v>2</v>
      </c>
      <c r="AA36" s="47">
        <f t="shared" si="23"/>
        <v>0</v>
      </c>
      <c r="AB36" s="51"/>
      <c r="AC36" s="51">
        <v>0.6</v>
      </c>
      <c r="AD36" s="47">
        <f t="shared" si="24"/>
        <v>0</v>
      </c>
      <c r="AE36" s="49"/>
      <c r="AF36" s="51">
        <v>1.6</v>
      </c>
      <c r="AG36" s="47">
        <f t="shared" si="25"/>
        <v>0</v>
      </c>
      <c r="AH36" s="49"/>
      <c r="AI36" s="51">
        <v>1.5</v>
      </c>
      <c r="AJ36" s="47">
        <f t="shared" si="26"/>
        <v>0</v>
      </c>
      <c r="AK36" s="50"/>
      <c r="AL36" s="49">
        <v>140</v>
      </c>
      <c r="AM36" s="47">
        <f t="shared" si="27"/>
        <v>0</v>
      </c>
      <c r="AN36" s="50"/>
      <c r="AO36" s="49">
        <v>100</v>
      </c>
      <c r="AP36" s="47">
        <f t="shared" si="28"/>
        <v>0</v>
      </c>
      <c r="AQ36" s="51">
        <f t="shared" si="29"/>
        <v>3.55</v>
      </c>
      <c r="AR36" s="52">
        <f t="shared" si="30"/>
        <v>12.254999999999999</v>
      </c>
      <c r="AS36" s="46">
        <v>20</v>
      </c>
      <c r="AT36" s="53"/>
    </row>
    <row r="37" spans="1:46">
      <c r="A37" s="45" t="s">
        <v>94</v>
      </c>
      <c r="B37" s="112"/>
      <c r="C37" s="46">
        <v>500</v>
      </c>
      <c r="D37" s="47">
        <v>2</v>
      </c>
      <c r="E37" s="48"/>
      <c r="F37" s="47">
        <f t="shared" si="16"/>
        <v>0</v>
      </c>
      <c r="G37" s="47"/>
      <c r="H37" s="48"/>
      <c r="I37" s="47">
        <f t="shared" si="17"/>
        <v>0</v>
      </c>
      <c r="J37" s="55">
        <v>0.05</v>
      </c>
      <c r="K37" s="48"/>
      <c r="L37" s="47">
        <f t="shared" si="18"/>
        <v>0</v>
      </c>
      <c r="M37" s="48">
        <v>1</v>
      </c>
      <c r="N37" s="48">
        <v>80</v>
      </c>
      <c r="O37" s="47">
        <f t="shared" si="31"/>
        <v>80</v>
      </c>
      <c r="P37" s="47">
        <v>0.5</v>
      </c>
      <c r="Q37" s="49">
        <v>350</v>
      </c>
      <c r="R37" s="47">
        <f t="shared" si="20"/>
        <v>175</v>
      </c>
      <c r="S37" s="49"/>
      <c r="T37" s="49">
        <v>14</v>
      </c>
      <c r="U37" s="47">
        <f t="shared" si="21"/>
        <v>0</v>
      </c>
      <c r="V37" s="49"/>
      <c r="W37" s="49">
        <v>10</v>
      </c>
      <c r="X37" s="47">
        <f t="shared" si="22"/>
        <v>0</v>
      </c>
      <c r="Y37" s="51"/>
      <c r="Z37" s="49">
        <v>27</v>
      </c>
      <c r="AA37" s="47">
        <f t="shared" si="23"/>
        <v>0</v>
      </c>
      <c r="AB37" s="51"/>
      <c r="AC37" s="49">
        <v>30</v>
      </c>
      <c r="AD37" s="47">
        <f t="shared" si="24"/>
        <v>0</v>
      </c>
      <c r="AE37" s="49"/>
      <c r="AF37" s="49">
        <v>226</v>
      </c>
      <c r="AG37" s="47">
        <f t="shared" si="25"/>
        <v>0</v>
      </c>
      <c r="AH37" s="49"/>
      <c r="AI37" s="49">
        <v>230</v>
      </c>
      <c r="AJ37" s="47">
        <f t="shared" si="26"/>
        <v>0</v>
      </c>
      <c r="AK37" s="50"/>
      <c r="AL37" s="49"/>
      <c r="AM37" s="47">
        <f t="shared" si="27"/>
        <v>0</v>
      </c>
      <c r="AN37" s="50"/>
      <c r="AO37" s="49"/>
      <c r="AP37" s="47">
        <f t="shared" si="28"/>
        <v>0</v>
      </c>
      <c r="AQ37" s="51">
        <f t="shared" si="29"/>
        <v>3.55</v>
      </c>
      <c r="AR37" s="52">
        <f t="shared" si="30"/>
        <v>255</v>
      </c>
      <c r="AS37" s="46">
        <v>500</v>
      </c>
      <c r="AT37" s="53"/>
    </row>
    <row r="38" spans="1:46">
      <c r="A38" s="45" t="s">
        <v>95</v>
      </c>
      <c r="B38" s="112"/>
      <c r="C38" s="46">
        <v>390</v>
      </c>
      <c r="D38" s="47">
        <v>2</v>
      </c>
      <c r="E38" s="48"/>
      <c r="F38" s="47">
        <f t="shared" si="16"/>
        <v>0</v>
      </c>
      <c r="G38" s="47"/>
      <c r="H38" s="48"/>
      <c r="I38" s="47">
        <f t="shared" si="17"/>
        <v>0</v>
      </c>
      <c r="J38" s="55">
        <v>0.05</v>
      </c>
      <c r="K38" s="48"/>
      <c r="L38" s="47">
        <f t="shared" si="18"/>
        <v>0</v>
      </c>
      <c r="M38" s="48">
        <v>1</v>
      </c>
      <c r="N38" s="48">
        <v>400</v>
      </c>
      <c r="O38" s="47">
        <f t="shared" si="31"/>
        <v>400</v>
      </c>
      <c r="P38" s="47">
        <v>0.5</v>
      </c>
      <c r="Q38" s="49"/>
      <c r="R38" s="47">
        <f t="shared" si="20"/>
        <v>0</v>
      </c>
      <c r="S38" s="49"/>
      <c r="T38" s="49">
        <v>6</v>
      </c>
      <c r="U38" s="47">
        <f t="shared" si="21"/>
        <v>0</v>
      </c>
      <c r="V38" s="49"/>
      <c r="W38" s="49">
        <v>5</v>
      </c>
      <c r="X38" s="47">
        <f t="shared" si="22"/>
        <v>0</v>
      </c>
      <c r="Y38" s="51"/>
      <c r="Z38" s="49">
        <v>5</v>
      </c>
      <c r="AA38" s="47">
        <f t="shared" si="23"/>
        <v>0</v>
      </c>
      <c r="AB38" s="51"/>
      <c r="AC38" s="49">
        <v>2</v>
      </c>
      <c r="AD38" s="47">
        <f t="shared" si="24"/>
        <v>0</v>
      </c>
      <c r="AE38" s="49"/>
      <c r="AF38" s="49">
        <v>12</v>
      </c>
      <c r="AG38" s="47">
        <f t="shared" si="25"/>
        <v>0</v>
      </c>
      <c r="AH38" s="49"/>
      <c r="AI38" s="49">
        <v>18</v>
      </c>
      <c r="AJ38" s="47">
        <f t="shared" si="26"/>
        <v>0</v>
      </c>
      <c r="AK38" s="50"/>
      <c r="AL38" s="49"/>
      <c r="AM38" s="47">
        <f t="shared" si="27"/>
        <v>0</v>
      </c>
      <c r="AN38" s="50"/>
      <c r="AO38" s="49"/>
      <c r="AP38" s="47">
        <f t="shared" si="28"/>
        <v>0</v>
      </c>
      <c r="AQ38" s="51">
        <f t="shared" si="29"/>
        <v>3.55</v>
      </c>
      <c r="AR38" s="52">
        <f t="shared" si="30"/>
        <v>400</v>
      </c>
      <c r="AS38" s="46">
        <v>390</v>
      </c>
      <c r="AT38" s="53"/>
    </row>
    <row r="39" spans="1:46">
      <c r="A39" s="45" t="s">
        <v>96</v>
      </c>
      <c r="B39" s="112"/>
      <c r="C39" s="46">
        <v>485</v>
      </c>
      <c r="D39" s="47">
        <v>2</v>
      </c>
      <c r="E39" s="48">
        <v>50</v>
      </c>
      <c r="F39" s="47">
        <f t="shared" si="16"/>
        <v>100</v>
      </c>
      <c r="G39" s="47"/>
      <c r="H39" s="48"/>
      <c r="I39" s="47">
        <f t="shared" si="17"/>
        <v>0</v>
      </c>
      <c r="J39" s="55">
        <v>0.05</v>
      </c>
      <c r="K39" s="48"/>
      <c r="L39" s="47">
        <f t="shared" si="18"/>
        <v>0</v>
      </c>
      <c r="M39" s="48">
        <v>1</v>
      </c>
      <c r="N39" s="48">
        <v>45</v>
      </c>
      <c r="O39" s="47">
        <f t="shared" si="31"/>
        <v>45</v>
      </c>
      <c r="P39" s="47">
        <v>0.5</v>
      </c>
      <c r="Q39" s="49">
        <v>3</v>
      </c>
      <c r="R39" s="47">
        <f t="shared" si="20"/>
        <v>1.5</v>
      </c>
      <c r="S39" s="49"/>
      <c r="T39" s="49">
        <v>120</v>
      </c>
      <c r="U39" s="47">
        <f t="shared" si="21"/>
        <v>0</v>
      </c>
      <c r="V39" s="49"/>
      <c r="W39" s="49">
        <v>40</v>
      </c>
      <c r="X39" s="47">
        <f t="shared" si="22"/>
        <v>0</v>
      </c>
      <c r="Y39" s="51"/>
      <c r="Z39" s="49">
        <v>15</v>
      </c>
      <c r="AA39" s="47">
        <f t="shared" si="23"/>
        <v>0</v>
      </c>
      <c r="AB39" s="51"/>
      <c r="AC39" s="49">
        <v>15</v>
      </c>
      <c r="AD39" s="47">
        <f t="shared" si="24"/>
        <v>0</v>
      </c>
      <c r="AE39" s="49"/>
      <c r="AF39" s="49">
        <v>18</v>
      </c>
      <c r="AG39" s="47">
        <f t="shared" si="25"/>
        <v>0</v>
      </c>
      <c r="AH39" s="49"/>
      <c r="AI39" s="49">
        <v>44</v>
      </c>
      <c r="AJ39" s="47">
        <f t="shared" si="26"/>
        <v>0</v>
      </c>
      <c r="AK39" s="50"/>
      <c r="AL39" s="49"/>
      <c r="AM39" s="47">
        <f t="shared" si="27"/>
        <v>0</v>
      </c>
      <c r="AN39" s="50"/>
      <c r="AO39" s="49"/>
      <c r="AP39" s="47">
        <f t="shared" si="28"/>
        <v>0</v>
      </c>
      <c r="AQ39" s="51">
        <f t="shared" si="29"/>
        <v>3.55</v>
      </c>
      <c r="AR39" s="52">
        <f t="shared" si="30"/>
        <v>146.5</v>
      </c>
      <c r="AS39" s="46">
        <v>485</v>
      </c>
      <c r="AT39" s="53"/>
    </row>
    <row r="40" spans="1:46">
      <c r="A40" s="45" t="s">
        <v>97</v>
      </c>
      <c r="B40" s="112"/>
      <c r="C40" s="46">
        <v>240</v>
      </c>
      <c r="D40" s="47">
        <v>2</v>
      </c>
      <c r="E40" s="48">
        <v>38</v>
      </c>
      <c r="F40" s="47">
        <f t="shared" si="16"/>
        <v>76</v>
      </c>
      <c r="G40" s="47"/>
      <c r="H40" s="48">
        <v>250</v>
      </c>
      <c r="I40" s="47">
        <f t="shared" si="17"/>
        <v>0</v>
      </c>
      <c r="J40" s="55">
        <v>0.05</v>
      </c>
      <c r="K40" s="48">
        <v>120</v>
      </c>
      <c r="L40" s="47">
        <f t="shared" si="18"/>
        <v>6</v>
      </c>
      <c r="M40" s="48">
        <v>1</v>
      </c>
      <c r="N40" s="48">
        <v>40</v>
      </c>
      <c r="O40" s="47">
        <f t="shared" si="31"/>
        <v>40</v>
      </c>
      <c r="P40" s="47">
        <v>0.5</v>
      </c>
      <c r="Q40" s="49">
        <v>13</v>
      </c>
      <c r="R40" s="47">
        <f t="shared" si="20"/>
        <v>6.5</v>
      </c>
      <c r="S40" s="49"/>
      <c r="T40" s="49">
        <v>2</v>
      </c>
      <c r="U40" s="47">
        <f t="shared" si="21"/>
        <v>0</v>
      </c>
      <c r="V40" s="49"/>
      <c r="W40" s="49">
        <v>1</v>
      </c>
      <c r="X40" s="47">
        <f t="shared" si="22"/>
        <v>0</v>
      </c>
      <c r="Y40" s="51"/>
      <c r="Z40" s="49">
        <v>7</v>
      </c>
      <c r="AA40" s="47">
        <f t="shared" si="23"/>
        <v>0</v>
      </c>
      <c r="AB40" s="51"/>
      <c r="AC40" s="49">
        <v>6</v>
      </c>
      <c r="AD40" s="47">
        <f t="shared" si="24"/>
        <v>0</v>
      </c>
      <c r="AE40" s="49"/>
      <c r="AF40" s="49">
        <v>25</v>
      </c>
      <c r="AG40" s="47">
        <f t="shared" si="25"/>
        <v>0</v>
      </c>
      <c r="AH40" s="49"/>
      <c r="AI40" s="49">
        <v>15</v>
      </c>
      <c r="AJ40" s="47">
        <f t="shared" si="26"/>
        <v>0</v>
      </c>
      <c r="AK40" s="50"/>
      <c r="AL40" s="49"/>
      <c r="AM40" s="47">
        <f t="shared" si="27"/>
        <v>0</v>
      </c>
      <c r="AN40" s="50"/>
      <c r="AO40" s="49">
        <v>150</v>
      </c>
      <c r="AP40" s="47">
        <f t="shared" si="28"/>
        <v>0</v>
      </c>
      <c r="AQ40" s="51">
        <f t="shared" si="29"/>
        <v>3.55</v>
      </c>
      <c r="AR40" s="52">
        <f t="shared" si="30"/>
        <v>128.5</v>
      </c>
      <c r="AS40" s="46">
        <v>240</v>
      </c>
      <c r="AT40" s="53"/>
    </row>
    <row r="41" spans="1:46">
      <c r="A41" s="45" t="s">
        <v>98</v>
      </c>
      <c r="B41" s="112"/>
      <c r="C41" s="46">
        <v>9</v>
      </c>
      <c r="D41" s="47">
        <v>2</v>
      </c>
      <c r="E41" s="47">
        <v>0.4</v>
      </c>
      <c r="F41" s="47">
        <f t="shared" si="16"/>
        <v>0.8</v>
      </c>
      <c r="G41" s="47"/>
      <c r="H41" s="47">
        <v>2.5</v>
      </c>
      <c r="I41" s="47">
        <f t="shared" si="17"/>
        <v>0</v>
      </c>
      <c r="J41" s="55">
        <v>0.05</v>
      </c>
      <c r="K41" s="47"/>
      <c r="L41" s="47">
        <f t="shared" si="18"/>
        <v>0</v>
      </c>
      <c r="M41" s="48">
        <v>1</v>
      </c>
      <c r="N41" s="47">
        <v>1.9</v>
      </c>
      <c r="O41" s="47">
        <f t="shared" si="31"/>
        <v>1.9</v>
      </c>
      <c r="P41" s="47">
        <v>0.5</v>
      </c>
      <c r="Q41" s="51">
        <v>0.5</v>
      </c>
      <c r="R41" s="47">
        <f t="shared" si="20"/>
        <v>0.25</v>
      </c>
      <c r="S41" s="49"/>
      <c r="T41" s="51">
        <v>0.3</v>
      </c>
      <c r="U41" s="47">
        <f t="shared" si="21"/>
        <v>0</v>
      </c>
      <c r="V41" s="49"/>
      <c r="W41" s="51">
        <v>0.2</v>
      </c>
      <c r="X41" s="47">
        <f t="shared" si="22"/>
        <v>0</v>
      </c>
      <c r="Y41" s="51"/>
      <c r="Z41" s="51">
        <v>0.5</v>
      </c>
      <c r="AA41" s="47">
        <f t="shared" si="23"/>
        <v>0</v>
      </c>
      <c r="AB41" s="51"/>
      <c r="AC41" s="51">
        <v>0.5</v>
      </c>
      <c r="AD41" s="47">
        <f t="shared" si="24"/>
        <v>0</v>
      </c>
      <c r="AE41" s="49"/>
      <c r="AF41" s="51">
        <v>1.1000000000000001</v>
      </c>
      <c r="AG41" s="47">
        <f t="shared" si="25"/>
        <v>0</v>
      </c>
      <c r="AH41" s="49"/>
      <c r="AI41" s="51">
        <v>1.6</v>
      </c>
      <c r="AJ41" s="47">
        <f t="shared" si="26"/>
        <v>0</v>
      </c>
      <c r="AK41" s="50"/>
      <c r="AL41" s="49"/>
      <c r="AM41" s="47">
        <f t="shared" si="27"/>
        <v>0</v>
      </c>
      <c r="AN41" s="50"/>
      <c r="AO41" s="49">
        <v>1</v>
      </c>
      <c r="AP41" s="47">
        <f t="shared" si="28"/>
        <v>0</v>
      </c>
      <c r="AQ41" s="51">
        <f t="shared" si="29"/>
        <v>3.55</v>
      </c>
      <c r="AR41" s="52">
        <f t="shared" si="30"/>
        <v>2.95</v>
      </c>
      <c r="AS41" s="46">
        <v>9</v>
      </c>
      <c r="AT41" s="53"/>
    </row>
    <row r="42" spans="1:46" ht="18.75" customHeight="1">
      <c r="A42" s="45" t="s">
        <v>99</v>
      </c>
      <c r="B42" s="112" t="s">
        <v>100</v>
      </c>
      <c r="C42" s="46">
        <v>75</v>
      </c>
      <c r="D42" s="47">
        <v>2</v>
      </c>
      <c r="E42" s="47">
        <v>0.9</v>
      </c>
      <c r="F42" s="47">
        <f t="shared" si="16"/>
        <v>1.8</v>
      </c>
      <c r="G42" s="47"/>
      <c r="H42" s="47">
        <v>6.5</v>
      </c>
      <c r="I42" s="47">
        <f t="shared" si="17"/>
        <v>0</v>
      </c>
      <c r="J42" s="55">
        <v>0.05</v>
      </c>
      <c r="K42" s="47"/>
      <c r="L42" s="47">
        <f t="shared" si="18"/>
        <v>0</v>
      </c>
      <c r="M42" s="48">
        <v>1</v>
      </c>
      <c r="N42" s="47">
        <v>2.6</v>
      </c>
      <c r="O42" s="47">
        <f t="shared" si="31"/>
        <v>2.6</v>
      </c>
      <c r="P42" s="47">
        <v>0.5</v>
      </c>
      <c r="Q42" s="51">
        <v>3.5</v>
      </c>
      <c r="R42" s="47">
        <f t="shared" si="20"/>
        <v>1.75</v>
      </c>
      <c r="S42" s="49"/>
      <c r="T42" s="51">
        <v>0.3</v>
      </c>
      <c r="U42" s="47">
        <f t="shared" si="21"/>
        <v>0</v>
      </c>
      <c r="V42" s="49"/>
      <c r="W42" s="49">
        <v>100</v>
      </c>
      <c r="X42" s="47">
        <f t="shared" si="22"/>
        <v>0</v>
      </c>
      <c r="Y42" s="51"/>
      <c r="Z42" s="49">
        <v>30</v>
      </c>
      <c r="AA42" s="47">
        <f t="shared" si="23"/>
        <v>0</v>
      </c>
      <c r="AB42" s="51"/>
      <c r="AC42" s="49">
        <v>60</v>
      </c>
      <c r="AD42" s="47">
        <f t="shared" si="24"/>
        <v>0</v>
      </c>
      <c r="AE42" s="49"/>
      <c r="AF42" s="49">
        <v>15</v>
      </c>
      <c r="AG42" s="47">
        <f t="shared" si="25"/>
        <v>0</v>
      </c>
      <c r="AH42" s="49"/>
      <c r="AI42" s="49">
        <v>10</v>
      </c>
      <c r="AJ42" s="47">
        <f t="shared" si="26"/>
        <v>0</v>
      </c>
      <c r="AK42" s="50"/>
      <c r="AL42" s="49"/>
      <c r="AM42" s="47">
        <f t="shared" si="27"/>
        <v>0</v>
      </c>
      <c r="AN42" s="50"/>
      <c r="AO42" s="49"/>
      <c r="AP42" s="47">
        <f t="shared" si="28"/>
        <v>0</v>
      </c>
      <c r="AQ42" s="51">
        <f t="shared" si="29"/>
        <v>3.55</v>
      </c>
      <c r="AR42" s="52">
        <f t="shared" si="30"/>
        <v>6.15</v>
      </c>
      <c r="AS42" s="46">
        <v>75</v>
      </c>
      <c r="AT42" s="53"/>
    </row>
    <row r="43" spans="1:46">
      <c r="A43" s="45" t="s">
        <v>101</v>
      </c>
      <c r="B43" s="112"/>
      <c r="C43" s="46">
        <v>120</v>
      </c>
      <c r="D43" s="47">
        <v>2</v>
      </c>
      <c r="E43" s="48">
        <v>50</v>
      </c>
      <c r="F43" s="47">
        <f t="shared" si="16"/>
        <v>100</v>
      </c>
      <c r="G43" s="47"/>
      <c r="H43" s="47">
        <v>8.6999999999999993</v>
      </c>
      <c r="I43" s="47">
        <f t="shared" si="17"/>
        <v>0</v>
      </c>
      <c r="J43" s="55">
        <v>0.05</v>
      </c>
      <c r="K43" s="48"/>
      <c r="L43" s="47">
        <f t="shared" si="18"/>
        <v>0</v>
      </c>
      <c r="M43" s="48">
        <v>1</v>
      </c>
      <c r="N43" s="47">
        <v>20</v>
      </c>
      <c r="O43" s="47">
        <f t="shared" si="31"/>
        <v>20</v>
      </c>
      <c r="P43" s="47">
        <v>0.5</v>
      </c>
      <c r="Q43" s="49"/>
      <c r="R43" s="47">
        <f t="shared" si="20"/>
        <v>0</v>
      </c>
      <c r="S43" s="49"/>
      <c r="T43" s="51">
        <v>0.4</v>
      </c>
      <c r="U43" s="47">
        <f t="shared" si="21"/>
        <v>0</v>
      </c>
      <c r="V43" s="49"/>
      <c r="W43" s="51">
        <v>1.5</v>
      </c>
      <c r="X43" s="47">
        <f t="shared" si="22"/>
        <v>0</v>
      </c>
      <c r="Y43" s="51"/>
      <c r="Z43" s="51">
        <v>45</v>
      </c>
      <c r="AA43" s="47">
        <f t="shared" si="23"/>
        <v>0</v>
      </c>
      <c r="AB43" s="51"/>
      <c r="AC43" s="51">
        <v>49</v>
      </c>
      <c r="AD43" s="47">
        <f t="shared" si="24"/>
        <v>0</v>
      </c>
      <c r="AE43" s="49"/>
      <c r="AF43" s="51">
        <v>63</v>
      </c>
      <c r="AG43" s="47">
        <f t="shared" si="25"/>
        <v>0</v>
      </c>
      <c r="AH43" s="49"/>
      <c r="AI43" s="51"/>
      <c r="AJ43" s="47">
        <f t="shared" si="26"/>
        <v>0</v>
      </c>
      <c r="AK43" s="50"/>
      <c r="AL43" s="49"/>
      <c r="AM43" s="47">
        <f t="shared" si="27"/>
        <v>0</v>
      </c>
      <c r="AN43" s="50"/>
      <c r="AO43" s="49"/>
      <c r="AP43" s="47">
        <f t="shared" si="28"/>
        <v>0</v>
      </c>
      <c r="AQ43" s="51">
        <f t="shared" si="29"/>
        <v>3.55</v>
      </c>
      <c r="AR43" s="52">
        <f t="shared" si="30"/>
        <v>120</v>
      </c>
      <c r="AS43" s="46">
        <v>120</v>
      </c>
      <c r="AT43" s="53"/>
    </row>
    <row r="44" spans="1:46" ht="33.75" customHeight="1" thickBot="1">
      <c r="A44" s="56" t="s">
        <v>102</v>
      </c>
      <c r="B44" s="57" t="s">
        <v>103</v>
      </c>
      <c r="C44" s="79">
        <v>1.7</v>
      </c>
      <c r="D44" s="59">
        <v>2</v>
      </c>
      <c r="E44" s="97">
        <v>0.01</v>
      </c>
      <c r="F44" s="59">
        <f t="shared" si="16"/>
        <v>0.02</v>
      </c>
      <c r="G44" s="59"/>
      <c r="H44" s="97">
        <v>0.12</v>
      </c>
      <c r="I44" s="59">
        <f t="shared" si="17"/>
        <v>0</v>
      </c>
      <c r="J44" s="97">
        <v>0.05</v>
      </c>
      <c r="K44" s="60"/>
      <c r="L44" s="59">
        <f t="shared" si="18"/>
        <v>0</v>
      </c>
      <c r="M44" s="60">
        <v>1</v>
      </c>
      <c r="N44" s="60"/>
      <c r="O44" s="59">
        <f t="shared" si="31"/>
        <v>0</v>
      </c>
      <c r="P44" s="63">
        <v>0.5</v>
      </c>
      <c r="Q44" s="61">
        <v>5</v>
      </c>
      <c r="R44" s="59">
        <f t="shared" si="20"/>
        <v>2.5</v>
      </c>
      <c r="S44" s="61"/>
      <c r="T44" s="61"/>
      <c r="U44" s="59">
        <f t="shared" si="21"/>
        <v>0</v>
      </c>
      <c r="V44" s="61"/>
      <c r="W44" s="61"/>
      <c r="X44" s="59">
        <f t="shared" si="22"/>
        <v>0</v>
      </c>
      <c r="Y44" s="63"/>
      <c r="Z44" s="61">
        <v>5</v>
      </c>
      <c r="AA44" s="59">
        <f t="shared" si="23"/>
        <v>0</v>
      </c>
      <c r="AB44" s="63"/>
      <c r="AC44" s="61">
        <v>5</v>
      </c>
      <c r="AD44" s="59">
        <f t="shared" si="24"/>
        <v>0</v>
      </c>
      <c r="AE44" s="61"/>
      <c r="AF44" s="61">
        <v>380</v>
      </c>
      <c r="AG44" s="59">
        <f t="shared" si="25"/>
        <v>0</v>
      </c>
      <c r="AH44" s="61"/>
      <c r="AI44" s="61"/>
      <c r="AJ44" s="59">
        <f t="shared" si="26"/>
        <v>0</v>
      </c>
      <c r="AK44" s="62"/>
      <c r="AL44" s="61"/>
      <c r="AM44" s="59">
        <f t="shared" si="27"/>
        <v>0</v>
      </c>
      <c r="AN44" s="62"/>
      <c r="AO44" s="61"/>
      <c r="AP44" s="59">
        <f t="shared" si="28"/>
        <v>0</v>
      </c>
      <c r="AQ44" s="63">
        <f t="shared" si="29"/>
        <v>3.55</v>
      </c>
      <c r="AR44" s="64">
        <f t="shared" si="30"/>
        <v>2.52</v>
      </c>
      <c r="AS44" s="79">
        <v>1.7</v>
      </c>
      <c r="AT44" s="65"/>
    </row>
    <row r="45" spans="1:46" s="1" customFormat="1" ht="19.5" thickBot="1">
      <c r="A45" s="80" t="s">
        <v>63</v>
      </c>
      <c r="B45" s="81"/>
      <c r="C45" s="66"/>
      <c r="D45" s="96"/>
      <c r="E45" s="67"/>
      <c r="F45" s="67"/>
      <c r="G45" s="96"/>
      <c r="H45" s="67"/>
      <c r="I45" s="67"/>
      <c r="J45" s="99"/>
      <c r="K45" s="67"/>
      <c r="L45" s="67"/>
      <c r="M45" s="96"/>
      <c r="N45" s="67"/>
      <c r="O45" s="67"/>
      <c r="P45" s="96"/>
      <c r="Q45" s="68"/>
      <c r="R45" s="68"/>
      <c r="S45" s="96"/>
      <c r="T45" s="68"/>
      <c r="U45" s="68"/>
      <c r="V45" s="96"/>
      <c r="W45" s="68"/>
      <c r="X45" s="68"/>
      <c r="Y45" s="96"/>
      <c r="Z45" s="68"/>
      <c r="AA45" s="68"/>
      <c r="AB45" s="96"/>
      <c r="AC45" s="68"/>
      <c r="AD45" s="68"/>
      <c r="AE45" s="96"/>
      <c r="AF45" s="68"/>
      <c r="AG45" s="68"/>
      <c r="AH45" s="96"/>
      <c r="AI45" s="68"/>
      <c r="AJ45" s="68"/>
      <c r="AK45" s="96"/>
      <c r="AL45" s="68"/>
      <c r="AM45" s="68"/>
      <c r="AN45" s="96"/>
      <c r="AO45" s="68"/>
      <c r="AP45" s="68"/>
      <c r="AQ45" s="68"/>
      <c r="AR45" s="68"/>
      <c r="AS45" s="66"/>
      <c r="AT45" s="69"/>
    </row>
    <row r="46" spans="1:46">
      <c r="A46" s="70"/>
      <c r="B46" s="70"/>
      <c r="C46" s="71"/>
      <c r="D46" s="73"/>
      <c r="E46" s="72"/>
      <c r="F46" s="72"/>
      <c r="G46" s="73"/>
      <c r="H46" s="72"/>
      <c r="I46" s="72"/>
      <c r="J46" s="73"/>
      <c r="K46" s="72"/>
      <c r="L46" s="72"/>
      <c r="M46" s="73"/>
      <c r="N46" s="72"/>
      <c r="O46" s="72"/>
      <c r="P46" s="73"/>
      <c r="Q46" s="74"/>
      <c r="R46" s="72"/>
      <c r="S46" s="73"/>
      <c r="T46" s="74"/>
      <c r="U46" s="72"/>
      <c r="V46" s="73"/>
      <c r="X46" s="72"/>
      <c r="Y46" s="73"/>
      <c r="AA46" s="72"/>
      <c r="AB46" s="73"/>
      <c r="AD46" s="72"/>
      <c r="AE46" s="73"/>
      <c r="AG46" s="72"/>
      <c r="AH46" s="73"/>
      <c r="AJ46" s="72"/>
      <c r="AK46" s="73"/>
      <c r="AM46" s="72"/>
      <c r="AN46" s="73"/>
      <c r="AO46" s="74"/>
      <c r="AP46" s="72"/>
      <c r="AS46" s="71"/>
    </row>
    <row r="47" spans="1:46" s="30" customFormat="1" ht="22.5">
      <c r="A47" s="28" t="s">
        <v>160</v>
      </c>
      <c r="B47" s="28"/>
      <c r="C47" s="29"/>
      <c r="AS47" s="29"/>
    </row>
    <row r="48" spans="1:46" ht="19.5" thickBot="1">
      <c r="A48" s="25" t="s">
        <v>158</v>
      </c>
    </row>
    <row r="49" spans="1:46" s="1" customFormat="1" ht="37.5" customHeight="1">
      <c r="A49" s="115" t="s">
        <v>66</v>
      </c>
      <c r="B49" s="116"/>
      <c r="C49" s="121" t="s">
        <v>67</v>
      </c>
      <c r="D49" s="124" t="s">
        <v>68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05" t="s">
        <v>69</v>
      </c>
      <c r="AR49" s="106"/>
      <c r="AS49" s="106"/>
      <c r="AT49" s="107"/>
    </row>
    <row r="50" spans="1:46" s="1" customFormat="1" ht="60.75" customHeight="1" thickBot="1">
      <c r="A50" s="117"/>
      <c r="B50" s="118"/>
      <c r="C50" s="122"/>
      <c r="D50" s="111" t="s">
        <v>122</v>
      </c>
      <c r="E50" s="111"/>
      <c r="F50" s="111"/>
      <c r="G50" s="111" t="s">
        <v>122</v>
      </c>
      <c r="H50" s="111"/>
      <c r="I50" s="111"/>
      <c r="J50" s="111" t="s">
        <v>156</v>
      </c>
      <c r="K50" s="111"/>
      <c r="L50" s="111"/>
      <c r="M50" s="111" t="s">
        <v>58</v>
      </c>
      <c r="N50" s="111"/>
      <c r="O50" s="111"/>
      <c r="P50" s="111" t="s">
        <v>74</v>
      </c>
      <c r="Q50" s="111"/>
      <c r="R50" s="111"/>
      <c r="S50" s="111" t="s">
        <v>150</v>
      </c>
      <c r="T50" s="111"/>
      <c r="U50" s="111"/>
      <c r="V50" s="111" t="s">
        <v>76</v>
      </c>
      <c r="W50" s="111"/>
      <c r="X50" s="111"/>
      <c r="Y50" s="111" t="s">
        <v>152</v>
      </c>
      <c r="Z50" s="111"/>
      <c r="AA50" s="111"/>
      <c r="AB50" s="111" t="s">
        <v>153</v>
      </c>
      <c r="AC50" s="111"/>
      <c r="AD50" s="111"/>
      <c r="AE50" s="111" t="s">
        <v>154</v>
      </c>
      <c r="AF50" s="111"/>
      <c r="AG50" s="111"/>
      <c r="AH50" s="111" t="s">
        <v>155</v>
      </c>
      <c r="AI50" s="111"/>
      <c r="AJ50" s="111"/>
      <c r="AK50" s="111" t="s">
        <v>77</v>
      </c>
      <c r="AL50" s="111"/>
      <c r="AM50" s="111"/>
      <c r="AN50" s="111" t="s">
        <v>75</v>
      </c>
      <c r="AO50" s="111"/>
      <c r="AP50" s="129"/>
      <c r="AQ50" s="108"/>
      <c r="AR50" s="109"/>
      <c r="AS50" s="109"/>
      <c r="AT50" s="110"/>
    </row>
    <row r="51" spans="1:46" s="1" customFormat="1" ht="19.5" thickBot="1">
      <c r="A51" s="119"/>
      <c r="B51" s="120"/>
      <c r="C51" s="123"/>
      <c r="D51" s="75" t="s">
        <v>82</v>
      </c>
      <c r="E51" s="75" t="s">
        <v>83</v>
      </c>
      <c r="F51" s="75" t="s">
        <v>84</v>
      </c>
      <c r="G51" s="75" t="s">
        <v>82</v>
      </c>
      <c r="H51" s="75" t="s">
        <v>83</v>
      </c>
      <c r="I51" s="75" t="s">
        <v>84</v>
      </c>
      <c r="J51" s="75" t="s">
        <v>82</v>
      </c>
      <c r="K51" s="75" t="s">
        <v>83</v>
      </c>
      <c r="L51" s="75" t="s">
        <v>84</v>
      </c>
      <c r="M51" s="75" t="s">
        <v>82</v>
      </c>
      <c r="N51" s="75" t="s">
        <v>83</v>
      </c>
      <c r="O51" s="75" t="s">
        <v>84</v>
      </c>
      <c r="P51" s="75" t="s">
        <v>82</v>
      </c>
      <c r="Q51" s="75" t="s">
        <v>83</v>
      </c>
      <c r="R51" s="75" t="s">
        <v>84</v>
      </c>
      <c r="S51" s="75" t="s">
        <v>82</v>
      </c>
      <c r="T51" s="75" t="s">
        <v>83</v>
      </c>
      <c r="U51" s="75" t="s">
        <v>84</v>
      </c>
      <c r="V51" s="75" t="s">
        <v>82</v>
      </c>
      <c r="W51" s="75" t="s">
        <v>83</v>
      </c>
      <c r="X51" s="75" t="s">
        <v>84</v>
      </c>
      <c r="Y51" s="75" t="s">
        <v>82</v>
      </c>
      <c r="Z51" s="75" t="s">
        <v>83</v>
      </c>
      <c r="AA51" s="75" t="s">
        <v>84</v>
      </c>
      <c r="AB51" s="75" t="s">
        <v>82</v>
      </c>
      <c r="AC51" s="75" t="s">
        <v>83</v>
      </c>
      <c r="AD51" s="75" t="s">
        <v>84</v>
      </c>
      <c r="AE51" s="75" t="s">
        <v>82</v>
      </c>
      <c r="AF51" s="75" t="s">
        <v>83</v>
      </c>
      <c r="AG51" s="75" t="s">
        <v>84</v>
      </c>
      <c r="AH51" s="75" t="s">
        <v>82</v>
      </c>
      <c r="AI51" s="75" t="s">
        <v>83</v>
      </c>
      <c r="AJ51" s="75" t="s">
        <v>84</v>
      </c>
      <c r="AK51" s="75" t="s">
        <v>82</v>
      </c>
      <c r="AL51" s="75" t="s">
        <v>83</v>
      </c>
      <c r="AM51" s="75" t="s">
        <v>84</v>
      </c>
      <c r="AN51" s="75" t="s">
        <v>82</v>
      </c>
      <c r="AO51" s="75" t="s">
        <v>83</v>
      </c>
      <c r="AP51" s="75" t="s">
        <v>84</v>
      </c>
      <c r="AQ51" s="32" t="s">
        <v>85</v>
      </c>
      <c r="AR51" s="33" t="s">
        <v>86</v>
      </c>
      <c r="AS51" s="33"/>
      <c r="AT51" s="33" t="s">
        <v>87</v>
      </c>
    </row>
    <row r="52" spans="1:46">
      <c r="A52" s="34" t="s">
        <v>88</v>
      </c>
      <c r="B52" s="35"/>
      <c r="C52" s="36">
        <v>4.2</v>
      </c>
      <c r="D52" s="37"/>
      <c r="E52" s="38"/>
      <c r="F52" s="37">
        <f>SUM(D52*E52)</f>
        <v>0</v>
      </c>
      <c r="G52" s="37"/>
      <c r="H52" s="38"/>
      <c r="I52" s="37">
        <f>SUM(G52*H52)</f>
        <v>0</v>
      </c>
      <c r="J52" s="37">
        <v>0.1</v>
      </c>
      <c r="K52" s="37"/>
      <c r="L52" s="37">
        <f>SUM(J52*K52)</f>
        <v>0</v>
      </c>
      <c r="M52" s="39">
        <v>1</v>
      </c>
      <c r="N52" s="38">
        <v>0.8</v>
      </c>
      <c r="O52" s="37">
        <f>SUM(M52*N52)</f>
        <v>0.8</v>
      </c>
      <c r="P52" s="40">
        <v>1</v>
      </c>
      <c r="Q52" s="41">
        <v>0.4</v>
      </c>
      <c r="R52" s="37">
        <f>SUM(P52*Q52)</f>
        <v>0.4</v>
      </c>
      <c r="S52" s="40"/>
      <c r="T52" s="42">
        <v>0.25</v>
      </c>
      <c r="U52" s="37">
        <f>SUM(S52*T52)</f>
        <v>0</v>
      </c>
      <c r="V52" s="40">
        <v>2</v>
      </c>
      <c r="W52" s="41">
        <v>0.2</v>
      </c>
      <c r="X52" s="37">
        <f>SUM(V52*W52)</f>
        <v>0.4</v>
      </c>
      <c r="Y52" s="41"/>
      <c r="Z52" s="42">
        <v>0.17</v>
      </c>
      <c r="AA52" s="37">
        <f>SUM(Y52*Z52)</f>
        <v>0</v>
      </c>
      <c r="AB52" s="41">
        <v>2</v>
      </c>
      <c r="AC52" s="42">
        <v>0.18</v>
      </c>
      <c r="AD52" s="37">
        <f>SUM(AB52*AC52)</f>
        <v>0.36</v>
      </c>
      <c r="AE52" s="40">
        <v>1</v>
      </c>
      <c r="AF52" s="42">
        <v>0.72</v>
      </c>
      <c r="AG52" s="37">
        <f>SUM(AE52*AF52)</f>
        <v>0.72</v>
      </c>
      <c r="AH52" s="40">
        <v>1</v>
      </c>
      <c r="AI52" s="42">
        <v>0.72</v>
      </c>
      <c r="AJ52" s="37">
        <f>SUM(AH52*AI52)</f>
        <v>0.72</v>
      </c>
      <c r="AK52" s="42">
        <v>0.05</v>
      </c>
      <c r="AL52" s="41"/>
      <c r="AM52" s="37">
        <f>SUM(AK52*AL52)</f>
        <v>0</v>
      </c>
      <c r="AN52" s="42">
        <v>0.1</v>
      </c>
      <c r="AO52" s="41">
        <v>0.8</v>
      </c>
      <c r="AP52" s="37">
        <f>SUM(AN52*AO52)</f>
        <v>8.0000000000000016E-2</v>
      </c>
      <c r="AQ52" s="41">
        <f>SUM(D52+J52+M52+P52+S52+V52+Y52+AB52+AE52+AH52+AK52+AN52)</f>
        <v>8.25</v>
      </c>
      <c r="AR52" s="43">
        <f>SUM(F52+L52+O52+R52+U52+X52+AA52+AD52+AG52+AJ52+AM52+AP52)</f>
        <v>3.4799999999999995</v>
      </c>
      <c r="AS52" s="36">
        <v>4.2</v>
      </c>
      <c r="AT52" s="44"/>
    </row>
    <row r="53" spans="1:46">
      <c r="A53" s="89" t="s">
        <v>147</v>
      </c>
      <c r="B53" s="112" t="s">
        <v>90</v>
      </c>
      <c r="C53" s="88">
        <v>36</v>
      </c>
      <c r="D53" s="91"/>
      <c r="E53" s="14"/>
      <c r="F53" s="47">
        <f t="shared" ref="F53:F66" si="32">SUM(D53*E53)</f>
        <v>0</v>
      </c>
      <c r="G53" s="91"/>
      <c r="H53" s="14"/>
      <c r="I53" s="47">
        <f t="shared" ref="I53:I66" si="33">SUM(G53*H53)</f>
        <v>0</v>
      </c>
      <c r="J53" s="47">
        <v>0.1</v>
      </c>
      <c r="K53" s="92"/>
      <c r="L53" s="47">
        <f t="shared" ref="L53:L66" si="34">SUM(J53*K53)</f>
        <v>0</v>
      </c>
      <c r="M53" s="48">
        <v>1</v>
      </c>
      <c r="N53" s="14">
        <v>8.9</v>
      </c>
      <c r="O53" s="47">
        <f t="shared" ref="O53:O55" si="35">SUM(M53*N53)</f>
        <v>8.9</v>
      </c>
      <c r="P53" s="49">
        <v>1</v>
      </c>
      <c r="Q53" s="14">
        <v>4.8</v>
      </c>
      <c r="R53" s="47">
        <f t="shared" ref="R53:R66" si="36">SUM(P53*Q53)</f>
        <v>4.8</v>
      </c>
      <c r="S53" s="49"/>
      <c r="T53" s="14">
        <v>2.8</v>
      </c>
      <c r="U53" s="47">
        <f t="shared" ref="U53:U66" si="37">SUM(S53*T53)</f>
        <v>0</v>
      </c>
      <c r="V53" s="49">
        <v>2</v>
      </c>
      <c r="W53" s="14">
        <v>2.2000000000000002</v>
      </c>
      <c r="X53" s="47">
        <f t="shared" ref="X53:X66" si="38">SUM(V53*W53)</f>
        <v>4.4000000000000004</v>
      </c>
      <c r="Y53" s="51"/>
      <c r="Z53" s="14">
        <v>1.7</v>
      </c>
      <c r="AA53" s="47">
        <f t="shared" ref="AA53:AA66" si="39">SUM(Y53*Z53)</f>
        <v>0</v>
      </c>
      <c r="AB53" s="51">
        <v>2</v>
      </c>
      <c r="AC53" s="14">
        <v>1.8</v>
      </c>
      <c r="AD53" s="47">
        <f t="shared" ref="AD53:AD66" si="40">SUM(AB53*AC53)</f>
        <v>3.6</v>
      </c>
      <c r="AE53" s="49">
        <v>1</v>
      </c>
      <c r="AF53" s="14">
        <v>7.4</v>
      </c>
      <c r="AG53" s="47">
        <f t="shared" ref="AG53:AG66" si="41">SUM(AE53*AF53)</f>
        <v>7.4</v>
      </c>
      <c r="AH53" s="49">
        <v>1</v>
      </c>
      <c r="AI53" s="14">
        <v>7.3</v>
      </c>
      <c r="AJ53" s="47">
        <f t="shared" ref="AJ53:AJ66" si="42">SUM(AH53*AI53)</f>
        <v>7.3</v>
      </c>
      <c r="AK53" s="50">
        <v>0.05</v>
      </c>
      <c r="AL53" s="14"/>
      <c r="AM53" s="47">
        <f t="shared" ref="AM53:AM66" si="43">SUM(AK53*AL53)</f>
        <v>0</v>
      </c>
      <c r="AN53" s="50">
        <v>0.1</v>
      </c>
      <c r="AO53" s="14">
        <v>8.6999999999999993</v>
      </c>
      <c r="AP53" s="47">
        <f t="shared" ref="AP53:AP66" si="44">SUM(AN53*AO53)</f>
        <v>0.87</v>
      </c>
      <c r="AQ53" s="51">
        <f t="shared" ref="AQ53:AQ66" si="45">SUM(D53+J53+M53+P53+S53+V53+Y53+AB53+AE53+AH53+AK53+AN53)</f>
        <v>8.25</v>
      </c>
      <c r="AR53" s="52">
        <f t="shared" ref="AR53:AR66" si="46">SUM(F53+L53+O53+R53+U53+X53+AA53+AD53+AG53+AJ53+AM53+AP53)</f>
        <v>37.269999999999996</v>
      </c>
      <c r="AS53" s="88">
        <v>36</v>
      </c>
      <c r="AT53" s="90"/>
    </row>
    <row r="54" spans="1:46">
      <c r="A54" s="45" t="s">
        <v>148</v>
      </c>
      <c r="B54" s="112"/>
      <c r="C54" s="46">
        <v>3800</v>
      </c>
      <c r="D54" s="47"/>
      <c r="E54" s="48"/>
      <c r="F54" s="47">
        <f t="shared" si="32"/>
        <v>0</v>
      </c>
      <c r="G54" s="47"/>
      <c r="H54" s="48"/>
      <c r="I54" s="47">
        <f t="shared" si="33"/>
        <v>0</v>
      </c>
      <c r="J54" s="47">
        <v>0.1</v>
      </c>
      <c r="K54" s="54"/>
      <c r="L54" s="47">
        <f t="shared" si="34"/>
        <v>0</v>
      </c>
      <c r="M54" s="48">
        <v>1</v>
      </c>
      <c r="N54" s="48">
        <v>850</v>
      </c>
      <c r="O54" s="47">
        <f t="shared" si="35"/>
        <v>850</v>
      </c>
      <c r="P54" s="49">
        <v>1</v>
      </c>
      <c r="Q54" s="49">
        <v>846</v>
      </c>
      <c r="R54" s="47">
        <f t="shared" si="36"/>
        <v>846</v>
      </c>
      <c r="S54" s="49"/>
      <c r="T54" s="49">
        <v>230</v>
      </c>
      <c r="U54" s="47">
        <f t="shared" si="37"/>
        <v>0</v>
      </c>
      <c r="V54" s="49">
        <v>2</v>
      </c>
      <c r="W54" s="49">
        <v>120</v>
      </c>
      <c r="X54" s="47">
        <f t="shared" si="38"/>
        <v>240</v>
      </c>
      <c r="Y54" s="51"/>
      <c r="Z54" s="49">
        <v>175</v>
      </c>
      <c r="AA54" s="47">
        <f t="shared" si="39"/>
        <v>0</v>
      </c>
      <c r="AB54" s="51">
        <v>2</v>
      </c>
      <c r="AC54" s="49">
        <v>209</v>
      </c>
      <c r="AD54" s="47">
        <f t="shared" si="40"/>
        <v>418</v>
      </c>
      <c r="AE54" s="49">
        <v>1</v>
      </c>
      <c r="AF54" s="49">
        <v>865</v>
      </c>
      <c r="AG54" s="47">
        <f t="shared" si="41"/>
        <v>865</v>
      </c>
      <c r="AH54" s="49">
        <v>1</v>
      </c>
      <c r="AI54" s="49">
        <v>842</v>
      </c>
      <c r="AJ54" s="47">
        <f t="shared" si="42"/>
        <v>842</v>
      </c>
      <c r="AK54" s="50">
        <v>0.05</v>
      </c>
      <c r="AL54" s="49"/>
      <c r="AM54" s="47">
        <f t="shared" si="43"/>
        <v>0</v>
      </c>
      <c r="AN54" s="50">
        <v>0.1</v>
      </c>
      <c r="AO54" s="49">
        <v>900</v>
      </c>
      <c r="AP54" s="47">
        <f t="shared" si="44"/>
        <v>90</v>
      </c>
      <c r="AQ54" s="51">
        <f t="shared" si="45"/>
        <v>8.25</v>
      </c>
      <c r="AR54" s="52">
        <f t="shared" si="46"/>
        <v>4151</v>
      </c>
      <c r="AS54" s="46">
        <v>3800</v>
      </c>
      <c r="AT54" s="53"/>
    </row>
    <row r="55" spans="1:46" ht="18.75" customHeight="1">
      <c r="A55" s="45" t="s">
        <v>89</v>
      </c>
      <c r="B55" s="112"/>
      <c r="C55" s="46">
        <v>735</v>
      </c>
      <c r="D55" s="47"/>
      <c r="E55" s="48"/>
      <c r="F55" s="47">
        <f t="shared" si="32"/>
        <v>0</v>
      </c>
      <c r="G55" s="47"/>
      <c r="H55" s="48"/>
      <c r="I55" s="47">
        <f t="shared" si="33"/>
        <v>0</v>
      </c>
      <c r="J55" s="47">
        <v>0.1</v>
      </c>
      <c r="K55" s="54"/>
      <c r="L55" s="47">
        <f t="shared" si="34"/>
        <v>0</v>
      </c>
      <c r="M55" s="48">
        <v>1</v>
      </c>
      <c r="N55" s="48">
        <v>151</v>
      </c>
      <c r="O55" s="47">
        <f t="shared" si="35"/>
        <v>151</v>
      </c>
      <c r="P55" s="49">
        <v>1</v>
      </c>
      <c r="Q55" s="49">
        <v>37</v>
      </c>
      <c r="R55" s="47">
        <f t="shared" si="36"/>
        <v>37</v>
      </c>
      <c r="S55" s="49"/>
      <c r="T55" s="49">
        <v>16</v>
      </c>
      <c r="U55" s="47">
        <f t="shared" si="37"/>
        <v>0</v>
      </c>
      <c r="V55" s="49">
        <v>2</v>
      </c>
      <c r="W55" s="49">
        <v>12</v>
      </c>
      <c r="X55" s="47">
        <f t="shared" si="38"/>
        <v>24</v>
      </c>
      <c r="Y55" s="51"/>
      <c r="Z55" s="49">
        <v>26</v>
      </c>
      <c r="AA55" s="47">
        <f t="shared" si="39"/>
        <v>0</v>
      </c>
      <c r="AB55" s="51">
        <v>2</v>
      </c>
      <c r="AC55" s="49">
        <v>33</v>
      </c>
      <c r="AD55" s="47">
        <f t="shared" si="40"/>
        <v>66</v>
      </c>
      <c r="AE55" s="49">
        <v>1</v>
      </c>
      <c r="AF55" s="49">
        <v>121</v>
      </c>
      <c r="AG55" s="47">
        <f t="shared" si="41"/>
        <v>121</v>
      </c>
      <c r="AH55" s="49">
        <v>1</v>
      </c>
      <c r="AI55" s="49">
        <v>106</v>
      </c>
      <c r="AJ55" s="47">
        <f t="shared" si="42"/>
        <v>106</v>
      </c>
      <c r="AK55" s="50">
        <v>0.05</v>
      </c>
      <c r="AL55" s="49"/>
      <c r="AM55" s="47">
        <f t="shared" si="43"/>
        <v>0</v>
      </c>
      <c r="AN55" s="50">
        <v>0.1</v>
      </c>
      <c r="AO55" s="49">
        <v>178</v>
      </c>
      <c r="AP55" s="47">
        <f t="shared" si="44"/>
        <v>17.8</v>
      </c>
      <c r="AQ55" s="51">
        <f t="shared" si="45"/>
        <v>8.25</v>
      </c>
      <c r="AR55" s="52">
        <f t="shared" si="46"/>
        <v>522.79999999999995</v>
      </c>
      <c r="AS55" s="46">
        <v>735</v>
      </c>
      <c r="AT55" s="53"/>
    </row>
    <row r="56" spans="1:46" ht="37.5">
      <c r="A56" s="45" t="s">
        <v>91</v>
      </c>
      <c r="B56" s="112"/>
      <c r="C56" s="46">
        <v>545</v>
      </c>
      <c r="D56" s="47"/>
      <c r="E56" s="48"/>
      <c r="F56" s="47">
        <f t="shared" si="32"/>
        <v>0</v>
      </c>
      <c r="G56" s="47"/>
      <c r="H56" s="48"/>
      <c r="I56" s="47">
        <f t="shared" si="33"/>
        <v>0</v>
      </c>
      <c r="J56" s="47">
        <v>0.1</v>
      </c>
      <c r="K56" s="54"/>
      <c r="L56" s="47">
        <f t="shared" si="34"/>
        <v>0</v>
      </c>
      <c r="M56" s="48">
        <v>1</v>
      </c>
      <c r="N56" s="48">
        <v>97</v>
      </c>
      <c r="O56" s="47">
        <f>SUM(M56*N56)</f>
        <v>97</v>
      </c>
      <c r="P56" s="49">
        <v>1</v>
      </c>
      <c r="Q56" s="51">
        <v>5.5</v>
      </c>
      <c r="R56" s="47">
        <f t="shared" si="36"/>
        <v>5.5</v>
      </c>
      <c r="S56" s="49"/>
      <c r="T56" s="51">
        <v>6.5</v>
      </c>
      <c r="U56" s="47">
        <f t="shared" si="37"/>
        <v>0</v>
      </c>
      <c r="V56" s="49">
        <v>2</v>
      </c>
      <c r="W56" s="49">
        <v>6</v>
      </c>
      <c r="X56" s="47">
        <f t="shared" si="38"/>
        <v>12</v>
      </c>
      <c r="Y56" s="51"/>
      <c r="Z56" s="49">
        <v>19</v>
      </c>
      <c r="AA56" s="47">
        <f t="shared" si="39"/>
        <v>0</v>
      </c>
      <c r="AB56" s="51">
        <v>2</v>
      </c>
      <c r="AC56" s="49">
        <v>21</v>
      </c>
      <c r="AD56" s="47">
        <f t="shared" si="40"/>
        <v>42</v>
      </c>
      <c r="AE56" s="49">
        <v>1</v>
      </c>
      <c r="AF56" s="49">
        <v>74</v>
      </c>
      <c r="AG56" s="47">
        <f t="shared" si="41"/>
        <v>74</v>
      </c>
      <c r="AH56" s="49">
        <v>1</v>
      </c>
      <c r="AI56" s="49">
        <v>57</v>
      </c>
      <c r="AJ56" s="47">
        <f t="shared" si="42"/>
        <v>57</v>
      </c>
      <c r="AK56" s="50">
        <v>0.05</v>
      </c>
      <c r="AL56" s="49"/>
      <c r="AM56" s="47">
        <f t="shared" si="43"/>
        <v>0</v>
      </c>
      <c r="AN56" s="50">
        <v>0.1</v>
      </c>
      <c r="AO56" s="49">
        <v>140</v>
      </c>
      <c r="AP56" s="47">
        <f t="shared" si="44"/>
        <v>14</v>
      </c>
      <c r="AQ56" s="51">
        <f t="shared" si="45"/>
        <v>8.25</v>
      </c>
      <c r="AR56" s="52">
        <f t="shared" si="46"/>
        <v>301.5</v>
      </c>
      <c r="AS56" s="46">
        <v>545</v>
      </c>
      <c r="AT56" s="53"/>
    </row>
    <row r="57" spans="1:46">
      <c r="A57" s="45" t="s">
        <v>92</v>
      </c>
      <c r="B57" s="112"/>
      <c r="C57" s="46">
        <v>30</v>
      </c>
      <c r="D57" s="47"/>
      <c r="E57" s="47"/>
      <c r="F57" s="47">
        <f t="shared" si="32"/>
        <v>0</v>
      </c>
      <c r="G57" s="47"/>
      <c r="H57" s="47"/>
      <c r="I57" s="47">
        <f t="shared" si="33"/>
        <v>0</v>
      </c>
      <c r="J57" s="47">
        <v>0.1</v>
      </c>
      <c r="K57" s="47"/>
      <c r="L57" s="47">
        <f t="shared" si="34"/>
        <v>0</v>
      </c>
      <c r="M57" s="48">
        <v>1</v>
      </c>
      <c r="N57" s="47">
        <v>2</v>
      </c>
      <c r="O57" s="47">
        <f t="shared" ref="O57:O66" si="47">SUM(M57*N57)</f>
        <v>2</v>
      </c>
      <c r="P57" s="49">
        <v>1</v>
      </c>
      <c r="Q57" s="51">
        <v>2.5</v>
      </c>
      <c r="R57" s="47">
        <f t="shared" si="36"/>
        <v>2.5</v>
      </c>
      <c r="S57" s="49"/>
      <c r="T57" s="51">
        <v>0.5</v>
      </c>
      <c r="U57" s="47">
        <f t="shared" si="37"/>
        <v>0</v>
      </c>
      <c r="V57" s="49">
        <v>2</v>
      </c>
      <c r="W57" s="51">
        <v>0.6</v>
      </c>
      <c r="X57" s="47">
        <f t="shared" si="38"/>
        <v>1.2</v>
      </c>
      <c r="Y57" s="51"/>
      <c r="Z57" s="51">
        <v>2.9</v>
      </c>
      <c r="AA57" s="47">
        <f t="shared" si="39"/>
        <v>0</v>
      </c>
      <c r="AB57" s="51">
        <v>2</v>
      </c>
      <c r="AC57" s="51">
        <v>4.8</v>
      </c>
      <c r="AD57" s="47">
        <f t="shared" si="40"/>
        <v>9.6</v>
      </c>
      <c r="AE57" s="49">
        <v>1</v>
      </c>
      <c r="AF57" s="51">
        <v>6</v>
      </c>
      <c r="AG57" s="47">
        <f t="shared" si="41"/>
        <v>6</v>
      </c>
      <c r="AH57" s="49">
        <v>1</v>
      </c>
      <c r="AI57" s="51">
        <v>4.4000000000000004</v>
      </c>
      <c r="AJ57" s="47">
        <f t="shared" si="42"/>
        <v>4.4000000000000004</v>
      </c>
      <c r="AK57" s="50">
        <v>0.05</v>
      </c>
      <c r="AL57" s="49">
        <v>320</v>
      </c>
      <c r="AM57" s="47">
        <f t="shared" si="43"/>
        <v>16</v>
      </c>
      <c r="AN57" s="50">
        <v>0.1</v>
      </c>
      <c r="AO57" s="49">
        <v>220</v>
      </c>
      <c r="AP57" s="47">
        <f t="shared" si="44"/>
        <v>22</v>
      </c>
      <c r="AQ57" s="51">
        <f t="shared" si="45"/>
        <v>8.25</v>
      </c>
      <c r="AR57" s="52">
        <f t="shared" si="46"/>
        <v>63.7</v>
      </c>
      <c r="AS57" s="46">
        <v>30</v>
      </c>
      <c r="AT57" s="53"/>
    </row>
    <row r="58" spans="1:46">
      <c r="A58" s="45" t="s">
        <v>93</v>
      </c>
      <c r="B58" s="112"/>
      <c r="C58" s="46">
        <v>20</v>
      </c>
      <c r="D58" s="47"/>
      <c r="E58" s="47"/>
      <c r="F58" s="47">
        <f t="shared" si="32"/>
        <v>0</v>
      </c>
      <c r="G58" s="47"/>
      <c r="H58" s="47"/>
      <c r="I58" s="47">
        <f t="shared" si="33"/>
        <v>0</v>
      </c>
      <c r="J58" s="47">
        <v>0.1</v>
      </c>
      <c r="K58" s="48"/>
      <c r="L58" s="47">
        <f t="shared" si="34"/>
        <v>0</v>
      </c>
      <c r="M58" s="48">
        <v>1</v>
      </c>
      <c r="N58" s="47">
        <v>9.5</v>
      </c>
      <c r="O58" s="47">
        <f t="shared" si="47"/>
        <v>9.5</v>
      </c>
      <c r="P58" s="49">
        <v>1</v>
      </c>
      <c r="Q58" s="51">
        <v>0.5</v>
      </c>
      <c r="R58" s="47">
        <f t="shared" si="36"/>
        <v>0.5</v>
      </c>
      <c r="S58" s="49"/>
      <c r="T58" s="51">
        <v>0.5</v>
      </c>
      <c r="U58" s="47">
        <f t="shared" si="37"/>
        <v>0</v>
      </c>
      <c r="V58" s="49">
        <v>2</v>
      </c>
      <c r="W58" s="51">
        <v>0.6</v>
      </c>
      <c r="X58" s="47">
        <f t="shared" si="38"/>
        <v>1.2</v>
      </c>
      <c r="Y58" s="51"/>
      <c r="Z58" s="51">
        <v>2</v>
      </c>
      <c r="AA58" s="47">
        <f t="shared" si="39"/>
        <v>0</v>
      </c>
      <c r="AB58" s="51">
        <v>2</v>
      </c>
      <c r="AC58" s="51">
        <v>0.6</v>
      </c>
      <c r="AD58" s="47">
        <f t="shared" si="40"/>
        <v>1.2</v>
      </c>
      <c r="AE58" s="49">
        <v>1</v>
      </c>
      <c r="AF58" s="51">
        <v>1.6</v>
      </c>
      <c r="AG58" s="47">
        <f t="shared" si="41"/>
        <v>1.6</v>
      </c>
      <c r="AH58" s="49">
        <v>1</v>
      </c>
      <c r="AI58" s="51">
        <v>1.5</v>
      </c>
      <c r="AJ58" s="47">
        <f t="shared" si="42"/>
        <v>1.5</v>
      </c>
      <c r="AK58" s="50">
        <v>0.05</v>
      </c>
      <c r="AL58" s="49">
        <v>140</v>
      </c>
      <c r="AM58" s="47">
        <f t="shared" si="43"/>
        <v>7</v>
      </c>
      <c r="AN58" s="50">
        <v>0.1</v>
      </c>
      <c r="AO58" s="49">
        <v>100</v>
      </c>
      <c r="AP58" s="47">
        <f t="shared" si="44"/>
        <v>10</v>
      </c>
      <c r="AQ58" s="51">
        <f t="shared" si="45"/>
        <v>8.25</v>
      </c>
      <c r="AR58" s="52">
        <f t="shared" si="46"/>
        <v>32.5</v>
      </c>
      <c r="AS58" s="46">
        <v>20</v>
      </c>
      <c r="AT58" s="53"/>
    </row>
    <row r="59" spans="1:46">
      <c r="A59" s="45" t="s">
        <v>94</v>
      </c>
      <c r="B59" s="112"/>
      <c r="C59" s="46">
        <v>845</v>
      </c>
      <c r="D59" s="47"/>
      <c r="E59" s="48"/>
      <c r="F59" s="47">
        <f t="shared" si="32"/>
        <v>0</v>
      </c>
      <c r="G59" s="47"/>
      <c r="H59" s="48"/>
      <c r="I59" s="47">
        <f t="shared" si="33"/>
        <v>0</v>
      </c>
      <c r="J59" s="47">
        <v>0.1</v>
      </c>
      <c r="K59" s="48"/>
      <c r="L59" s="47">
        <f t="shared" si="34"/>
        <v>0</v>
      </c>
      <c r="M59" s="48">
        <v>1</v>
      </c>
      <c r="N59" s="48">
        <v>80</v>
      </c>
      <c r="O59" s="47">
        <f t="shared" si="47"/>
        <v>80</v>
      </c>
      <c r="P59" s="49">
        <v>1</v>
      </c>
      <c r="Q59" s="49">
        <v>350</v>
      </c>
      <c r="R59" s="47">
        <f t="shared" si="36"/>
        <v>350</v>
      </c>
      <c r="S59" s="49"/>
      <c r="T59" s="49">
        <v>14</v>
      </c>
      <c r="U59" s="47">
        <f t="shared" si="37"/>
        <v>0</v>
      </c>
      <c r="V59" s="49">
        <v>2</v>
      </c>
      <c r="W59" s="49">
        <v>10</v>
      </c>
      <c r="X59" s="47">
        <f t="shared" si="38"/>
        <v>20</v>
      </c>
      <c r="Y59" s="51"/>
      <c r="Z59" s="49">
        <v>27</v>
      </c>
      <c r="AA59" s="47">
        <f t="shared" si="39"/>
        <v>0</v>
      </c>
      <c r="AB59" s="51">
        <v>2</v>
      </c>
      <c r="AC59" s="49">
        <v>30</v>
      </c>
      <c r="AD59" s="47">
        <f t="shared" si="40"/>
        <v>60</v>
      </c>
      <c r="AE59" s="49">
        <v>1</v>
      </c>
      <c r="AF59" s="49">
        <v>226</v>
      </c>
      <c r="AG59" s="47">
        <f t="shared" si="41"/>
        <v>226</v>
      </c>
      <c r="AH59" s="49">
        <v>1</v>
      </c>
      <c r="AI59" s="49">
        <v>230</v>
      </c>
      <c r="AJ59" s="47">
        <f t="shared" si="42"/>
        <v>230</v>
      </c>
      <c r="AK59" s="50">
        <v>0.05</v>
      </c>
      <c r="AL59" s="49"/>
      <c r="AM59" s="47">
        <f t="shared" si="43"/>
        <v>0</v>
      </c>
      <c r="AN59" s="50">
        <v>0.1</v>
      </c>
      <c r="AO59" s="49"/>
      <c r="AP59" s="47">
        <f t="shared" si="44"/>
        <v>0</v>
      </c>
      <c r="AQ59" s="51">
        <f t="shared" si="45"/>
        <v>8.25</v>
      </c>
      <c r="AR59" s="52">
        <f t="shared" si="46"/>
        <v>966</v>
      </c>
      <c r="AS59" s="46">
        <v>845</v>
      </c>
      <c r="AT59" s="53"/>
    </row>
    <row r="60" spans="1:46">
      <c r="A60" s="45" t="s">
        <v>95</v>
      </c>
      <c r="B60" s="112"/>
      <c r="C60" s="46">
        <v>710</v>
      </c>
      <c r="D60" s="47"/>
      <c r="E60" s="48"/>
      <c r="F60" s="47">
        <f t="shared" si="32"/>
        <v>0</v>
      </c>
      <c r="G60" s="47"/>
      <c r="H60" s="48"/>
      <c r="I60" s="47">
        <f t="shared" si="33"/>
        <v>0</v>
      </c>
      <c r="J60" s="47">
        <v>0.1</v>
      </c>
      <c r="K60" s="48"/>
      <c r="L60" s="47">
        <f t="shared" si="34"/>
        <v>0</v>
      </c>
      <c r="M60" s="48">
        <v>1</v>
      </c>
      <c r="N60" s="48">
        <v>400</v>
      </c>
      <c r="O60" s="47">
        <f t="shared" si="47"/>
        <v>400</v>
      </c>
      <c r="P60" s="49">
        <v>1</v>
      </c>
      <c r="Q60" s="49"/>
      <c r="R60" s="47">
        <f t="shared" si="36"/>
        <v>0</v>
      </c>
      <c r="S60" s="49"/>
      <c r="T60" s="49">
        <v>6</v>
      </c>
      <c r="U60" s="47">
        <f t="shared" si="37"/>
        <v>0</v>
      </c>
      <c r="V60" s="49">
        <v>2</v>
      </c>
      <c r="W60" s="49">
        <v>5</v>
      </c>
      <c r="X60" s="47">
        <f t="shared" si="38"/>
        <v>10</v>
      </c>
      <c r="Y60" s="51"/>
      <c r="Z60" s="49">
        <v>5</v>
      </c>
      <c r="AA60" s="47">
        <f t="shared" si="39"/>
        <v>0</v>
      </c>
      <c r="AB60" s="51">
        <v>2</v>
      </c>
      <c r="AC60" s="49">
        <v>2</v>
      </c>
      <c r="AD60" s="47">
        <f t="shared" si="40"/>
        <v>4</v>
      </c>
      <c r="AE60" s="49">
        <v>1</v>
      </c>
      <c r="AF60" s="49">
        <v>12</v>
      </c>
      <c r="AG60" s="47">
        <f t="shared" si="41"/>
        <v>12</v>
      </c>
      <c r="AH60" s="49">
        <v>1</v>
      </c>
      <c r="AI60" s="49">
        <v>18</v>
      </c>
      <c r="AJ60" s="47">
        <f t="shared" si="42"/>
        <v>18</v>
      </c>
      <c r="AK60" s="50">
        <v>0.05</v>
      </c>
      <c r="AL60" s="49"/>
      <c r="AM60" s="47">
        <f t="shared" si="43"/>
        <v>0</v>
      </c>
      <c r="AN60" s="50">
        <v>0.1</v>
      </c>
      <c r="AO60" s="49"/>
      <c r="AP60" s="47">
        <f t="shared" si="44"/>
        <v>0</v>
      </c>
      <c r="AQ60" s="51">
        <f t="shared" si="45"/>
        <v>8.25</v>
      </c>
      <c r="AR60" s="52">
        <f t="shared" si="46"/>
        <v>444</v>
      </c>
      <c r="AS60" s="46">
        <v>710</v>
      </c>
      <c r="AT60" s="53"/>
    </row>
    <row r="61" spans="1:46">
      <c r="A61" s="45" t="s">
        <v>96</v>
      </c>
      <c r="B61" s="112"/>
      <c r="C61" s="46">
        <v>490</v>
      </c>
      <c r="D61" s="47"/>
      <c r="E61" s="48"/>
      <c r="F61" s="47">
        <f t="shared" si="32"/>
        <v>0</v>
      </c>
      <c r="G61" s="47"/>
      <c r="H61" s="48"/>
      <c r="I61" s="47">
        <f t="shared" si="33"/>
        <v>0</v>
      </c>
      <c r="J61" s="47">
        <v>0.1</v>
      </c>
      <c r="K61" s="48"/>
      <c r="L61" s="47">
        <f t="shared" si="34"/>
        <v>0</v>
      </c>
      <c r="M61" s="48">
        <v>1</v>
      </c>
      <c r="N61" s="48">
        <v>45</v>
      </c>
      <c r="O61" s="47">
        <f t="shared" si="47"/>
        <v>45</v>
      </c>
      <c r="P61" s="49">
        <v>1</v>
      </c>
      <c r="Q61" s="49">
        <v>3</v>
      </c>
      <c r="R61" s="47">
        <f t="shared" si="36"/>
        <v>3</v>
      </c>
      <c r="S61" s="49"/>
      <c r="T61" s="49">
        <v>120</v>
      </c>
      <c r="U61" s="47">
        <f t="shared" si="37"/>
        <v>0</v>
      </c>
      <c r="V61" s="49">
        <v>2</v>
      </c>
      <c r="W61" s="49">
        <v>40</v>
      </c>
      <c r="X61" s="47">
        <f t="shared" si="38"/>
        <v>80</v>
      </c>
      <c r="Y61" s="51"/>
      <c r="Z61" s="49">
        <v>15</v>
      </c>
      <c r="AA61" s="47">
        <f t="shared" si="39"/>
        <v>0</v>
      </c>
      <c r="AB61" s="51">
        <v>2</v>
      </c>
      <c r="AC61" s="49">
        <v>15</v>
      </c>
      <c r="AD61" s="47">
        <f t="shared" si="40"/>
        <v>30</v>
      </c>
      <c r="AE61" s="49">
        <v>1</v>
      </c>
      <c r="AF61" s="49">
        <v>18</v>
      </c>
      <c r="AG61" s="47">
        <f t="shared" si="41"/>
        <v>18</v>
      </c>
      <c r="AH61" s="49">
        <v>1</v>
      </c>
      <c r="AI61" s="49">
        <v>44</v>
      </c>
      <c r="AJ61" s="47">
        <f t="shared" si="42"/>
        <v>44</v>
      </c>
      <c r="AK61" s="50">
        <v>0.05</v>
      </c>
      <c r="AL61" s="49"/>
      <c r="AM61" s="47">
        <f t="shared" si="43"/>
        <v>0</v>
      </c>
      <c r="AN61" s="50">
        <v>0.1</v>
      </c>
      <c r="AO61" s="49"/>
      <c r="AP61" s="47">
        <f t="shared" si="44"/>
        <v>0</v>
      </c>
      <c r="AQ61" s="51">
        <f t="shared" si="45"/>
        <v>8.25</v>
      </c>
      <c r="AR61" s="52">
        <f t="shared" si="46"/>
        <v>220</v>
      </c>
      <c r="AS61" s="46">
        <v>490</v>
      </c>
      <c r="AT61" s="53"/>
    </row>
    <row r="62" spans="1:46">
      <c r="A62" s="45" t="s">
        <v>97</v>
      </c>
      <c r="B62" s="112"/>
      <c r="C62" s="46">
        <v>245</v>
      </c>
      <c r="D62" s="47"/>
      <c r="E62" s="48"/>
      <c r="F62" s="47">
        <f t="shared" si="32"/>
        <v>0</v>
      </c>
      <c r="G62" s="47"/>
      <c r="H62" s="48"/>
      <c r="I62" s="47">
        <f t="shared" si="33"/>
        <v>0</v>
      </c>
      <c r="J62" s="47">
        <v>0.1</v>
      </c>
      <c r="K62" s="48"/>
      <c r="L62" s="47">
        <f t="shared" si="34"/>
        <v>0</v>
      </c>
      <c r="M62" s="48">
        <v>1</v>
      </c>
      <c r="N62" s="48">
        <v>40</v>
      </c>
      <c r="O62" s="47">
        <f t="shared" si="47"/>
        <v>40</v>
      </c>
      <c r="P62" s="49">
        <v>1</v>
      </c>
      <c r="Q62" s="49">
        <v>13</v>
      </c>
      <c r="R62" s="47">
        <f t="shared" si="36"/>
        <v>13</v>
      </c>
      <c r="S62" s="49"/>
      <c r="T62" s="49">
        <v>2</v>
      </c>
      <c r="U62" s="47">
        <f t="shared" si="37"/>
        <v>0</v>
      </c>
      <c r="V62" s="49">
        <v>2</v>
      </c>
      <c r="W62" s="49">
        <v>1</v>
      </c>
      <c r="X62" s="47">
        <f t="shared" si="38"/>
        <v>2</v>
      </c>
      <c r="Y62" s="51"/>
      <c r="Z62" s="49">
        <v>7</v>
      </c>
      <c r="AA62" s="47">
        <f t="shared" si="39"/>
        <v>0</v>
      </c>
      <c r="AB62" s="51">
        <v>2</v>
      </c>
      <c r="AC62" s="49">
        <v>6</v>
      </c>
      <c r="AD62" s="47">
        <f t="shared" si="40"/>
        <v>12</v>
      </c>
      <c r="AE62" s="49">
        <v>1</v>
      </c>
      <c r="AF62" s="49">
        <v>25</v>
      </c>
      <c r="AG62" s="47">
        <f t="shared" si="41"/>
        <v>25</v>
      </c>
      <c r="AH62" s="49">
        <v>1</v>
      </c>
      <c r="AI62" s="49">
        <v>15</v>
      </c>
      <c r="AJ62" s="47">
        <f t="shared" si="42"/>
        <v>15</v>
      </c>
      <c r="AK62" s="50">
        <v>0.05</v>
      </c>
      <c r="AL62" s="49"/>
      <c r="AM62" s="47">
        <f t="shared" si="43"/>
        <v>0</v>
      </c>
      <c r="AN62" s="50">
        <v>0.1</v>
      </c>
      <c r="AO62" s="49">
        <v>150</v>
      </c>
      <c r="AP62" s="47">
        <f t="shared" si="44"/>
        <v>15</v>
      </c>
      <c r="AQ62" s="51">
        <f t="shared" si="45"/>
        <v>8.25</v>
      </c>
      <c r="AR62" s="52">
        <f t="shared" si="46"/>
        <v>122</v>
      </c>
      <c r="AS62" s="46">
        <v>245</v>
      </c>
      <c r="AT62" s="53"/>
    </row>
    <row r="63" spans="1:46">
      <c r="A63" s="45" t="s">
        <v>98</v>
      </c>
      <c r="B63" s="112"/>
      <c r="C63" s="46">
        <v>12</v>
      </c>
      <c r="D63" s="47"/>
      <c r="E63" s="47"/>
      <c r="F63" s="47">
        <f t="shared" si="32"/>
        <v>0</v>
      </c>
      <c r="G63" s="47"/>
      <c r="H63" s="47"/>
      <c r="I63" s="47">
        <f t="shared" si="33"/>
        <v>0</v>
      </c>
      <c r="J63" s="47">
        <v>0.1</v>
      </c>
      <c r="K63" s="47"/>
      <c r="L63" s="47">
        <f t="shared" si="34"/>
        <v>0</v>
      </c>
      <c r="M63" s="48">
        <v>1</v>
      </c>
      <c r="N63" s="47">
        <v>1.9</v>
      </c>
      <c r="O63" s="47">
        <f t="shared" si="47"/>
        <v>1.9</v>
      </c>
      <c r="P63" s="49">
        <v>1</v>
      </c>
      <c r="Q63" s="51">
        <v>0.5</v>
      </c>
      <c r="R63" s="47">
        <f t="shared" si="36"/>
        <v>0.5</v>
      </c>
      <c r="S63" s="49"/>
      <c r="T63" s="51">
        <v>0.3</v>
      </c>
      <c r="U63" s="47">
        <f t="shared" si="37"/>
        <v>0</v>
      </c>
      <c r="V63" s="49">
        <v>2</v>
      </c>
      <c r="W63" s="51">
        <v>0.2</v>
      </c>
      <c r="X63" s="47">
        <f t="shared" si="38"/>
        <v>0.4</v>
      </c>
      <c r="Y63" s="51"/>
      <c r="Z63" s="51">
        <v>0.5</v>
      </c>
      <c r="AA63" s="47">
        <f t="shared" si="39"/>
        <v>0</v>
      </c>
      <c r="AB63" s="51">
        <v>2</v>
      </c>
      <c r="AC63" s="51">
        <v>0.5</v>
      </c>
      <c r="AD63" s="47">
        <f t="shared" si="40"/>
        <v>1</v>
      </c>
      <c r="AE63" s="49">
        <v>1</v>
      </c>
      <c r="AF63" s="51">
        <v>1.1000000000000001</v>
      </c>
      <c r="AG63" s="47">
        <f t="shared" si="41"/>
        <v>1.1000000000000001</v>
      </c>
      <c r="AH63" s="49">
        <v>1</v>
      </c>
      <c r="AI63" s="51">
        <v>1.6</v>
      </c>
      <c r="AJ63" s="47">
        <f t="shared" si="42"/>
        <v>1.6</v>
      </c>
      <c r="AK63" s="50">
        <v>0.05</v>
      </c>
      <c r="AL63" s="49"/>
      <c r="AM63" s="47">
        <f t="shared" si="43"/>
        <v>0</v>
      </c>
      <c r="AN63" s="50">
        <v>0.1</v>
      </c>
      <c r="AO63" s="49">
        <v>1</v>
      </c>
      <c r="AP63" s="47">
        <f t="shared" si="44"/>
        <v>0.1</v>
      </c>
      <c r="AQ63" s="51">
        <f t="shared" si="45"/>
        <v>8.25</v>
      </c>
      <c r="AR63" s="52">
        <f t="shared" si="46"/>
        <v>6.6</v>
      </c>
      <c r="AS63" s="46">
        <v>12</v>
      </c>
      <c r="AT63" s="53"/>
    </row>
    <row r="64" spans="1:46" ht="18.75" customHeight="1">
      <c r="A64" s="45" t="s">
        <v>99</v>
      </c>
      <c r="B64" s="112" t="s">
        <v>100</v>
      </c>
      <c r="C64" s="46">
        <v>95</v>
      </c>
      <c r="D64" s="47"/>
      <c r="E64" s="47"/>
      <c r="F64" s="47">
        <f t="shared" si="32"/>
        <v>0</v>
      </c>
      <c r="G64" s="47"/>
      <c r="H64" s="47"/>
      <c r="I64" s="47">
        <f t="shared" si="33"/>
        <v>0</v>
      </c>
      <c r="J64" s="47">
        <v>0.1</v>
      </c>
      <c r="K64" s="47"/>
      <c r="L64" s="47">
        <f t="shared" si="34"/>
        <v>0</v>
      </c>
      <c r="M64" s="48">
        <v>1</v>
      </c>
      <c r="N64" s="47">
        <v>2.6</v>
      </c>
      <c r="O64" s="47">
        <f t="shared" si="47"/>
        <v>2.6</v>
      </c>
      <c r="P64" s="49">
        <v>1</v>
      </c>
      <c r="Q64" s="51">
        <v>3.5</v>
      </c>
      <c r="R64" s="47">
        <f t="shared" si="36"/>
        <v>3.5</v>
      </c>
      <c r="S64" s="49"/>
      <c r="T64" s="51">
        <v>0.3</v>
      </c>
      <c r="U64" s="47">
        <f t="shared" si="37"/>
        <v>0</v>
      </c>
      <c r="V64" s="49">
        <v>2</v>
      </c>
      <c r="W64" s="49">
        <v>100</v>
      </c>
      <c r="X64" s="47">
        <f t="shared" si="38"/>
        <v>200</v>
      </c>
      <c r="Y64" s="51"/>
      <c r="Z64" s="49">
        <v>30</v>
      </c>
      <c r="AA64" s="47">
        <f t="shared" si="39"/>
        <v>0</v>
      </c>
      <c r="AB64" s="51">
        <v>2</v>
      </c>
      <c r="AC64" s="49">
        <v>60</v>
      </c>
      <c r="AD64" s="47">
        <f t="shared" si="40"/>
        <v>120</v>
      </c>
      <c r="AE64" s="49">
        <v>1</v>
      </c>
      <c r="AF64" s="49">
        <v>15</v>
      </c>
      <c r="AG64" s="47">
        <f t="shared" si="41"/>
        <v>15</v>
      </c>
      <c r="AH64" s="49">
        <v>1</v>
      </c>
      <c r="AI64" s="49">
        <v>10</v>
      </c>
      <c r="AJ64" s="47">
        <f t="shared" si="42"/>
        <v>10</v>
      </c>
      <c r="AK64" s="50">
        <v>0.05</v>
      </c>
      <c r="AL64" s="49"/>
      <c r="AM64" s="47">
        <f t="shared" si="43"/>
        <v>0</v>
      </c>
      <c r="AN64" s="50">
        <v>0.1</v>
      </c>
      <c r="AO64" s="49"/>
      <c r="AP64" s="47">
        <f t="shared" si="44"/>
        <v>0</v>
      </c>
      <c r="AQ64" s="51">
        <f t="shared" si="45"/>
        <v>8.25</v>
      </c>
      <c r="AR64" s="52">
        <f t="shared" si="46"/>
        <v>351.1</v>
      </c>
      <c r="AS64" s="46">
        <v>95</v>
      </c>
      <c r="AT64" s="53"/>
    </row>
    <row r="65" spans="1:46">
      <c r="A65" s="45" t="s">
        <v>101</v>
      </c>
      <c r="B65" s="112"/>
      <c r="C65" s="46">
        <v>150</v>
      </c>
      <c r="D65" s="47"/>
      <c r="E65" s="48"/>
      <c r="F65" s="47">
        <f t="shared" si="32"/>
        <v>0</v>
      </c>
      <c r="G65" s="47"/>
      <c r="H65" s="48"/>
      <c r="I65" s="47">
        <f t="shared" si="33"/>
        <v>0</v>
      </c>
      <c r="J65" s="47">
        <v>0.1</v>
      </c>
      <c r="K65" s="48"/>
      <c r="L65" s="47">
        <f t="shared" si="34"/>
        <v>0</v>
      </c>
      <c r="M65" s="48">
        <v>1</v>
      </c>
      <c r="N65" s="47">
        <v>20</v>
      </c>
      <c r="O65" s="47">
        <f t="shared" si="47"/>
        <v>20</v>
      </c>
      <c r="P65" s="49">
        <v>1</v>
      </c>
      <c r="Q65" s="49"/>
      <c r="R65" s="47">
        <f t="shared" si="36"/>
        <v>0</v>
      </c>
      <c r="S65" s="49"/>
      <c r="T65" s="51">
        <v>0.4</v>
      </c>
      <c r="U65" s="47">
        <f t="shared" si="37"/>
        <v>0</v>
      </c>
      <c r="V65" s="49">
        <v>2</v>
      </c>
      <c r="W65" s="51">
        <v>1.5</v>
      </c>
      <c r="X65" s="47">
        <f t="shared" si="38"/>
        <v>3</v>
      </c>
      <c r="Y65" s="51"/>
      <c r="Z65" s="51">
        <v>45</v>
      </c>
      <c r="AA65" s="47">
        <f t="shared" si="39"/>
        <v>0</v>
      </c>
      <c r="AB65" s="51">
        <v>2</v>
      </c>
      <c r="AC65" s="51">
        <v>49</v>
      </c>
      <c r="AD65" s="47">
        <f t="shared" si="40"/>
        <v>98</v>
      </c>
      <c r="AE65" s="49">
        <v>1</v>
      </c>
      <c r="AF65" s="51">
        <v>63</v>
      </c>
      <c r="AG65" s="47">
        <f t="shared" si="41"/>
        <v>63</v>
      </c>
      <c r="AH65" s="49">
        <v>1</v>
      </c>
      <c r="AI65" s="51"/>
      <c r="AJ65" s="47">
        <f t="shared" si="42"/>
        <v>0</v>
      </c>
      <c r="AK65" s="50">
        <v>0.05</v>
      </c>
      <c r="AL65" s="49"/>
      <c r="AM65" s="47">
        <f t="shared" si="43"/>
        <v>0</v>
      </c>
      <c r="AN65" s="50">
        <v>0.1</v>
      </c>
      <c r="AO65" s="49"/>
      <c r="AP65" s="47">
        <f t="shared" si="44"/>
        <v>0</v>
      </c>
      <c r="AQ65" s="51">
        <f t="shared" si="45"/>
        <v>8.25</v>
      </c>
      <c r="AR65" s="52">
        <f t="shared" si="46"/>
        <v>184</v>
      </c>
      <c r="AS65" s="46">
        <v>150</v>
      </c>
      <c r="AT65" s="53"/>
    </row>
    <row r="66" spans="1:46" ht="32.25" customHeight="1" thickBot="1">
      <c r="A66" s="56" t="s">
        <v>102</v>
      </c>
      <c r="B66" s="57" t="s">
        <v>103</v>
      </c>
      <c r="C66" s="79">
        <v>2.1</v>
      </c>
      <c r="D66" s="59"/>
      <c r="E66" s="60"/>
      <c r="F66" s="59">
        <f t="shared" si="32"/>
        <v>0</v>
      </c>
      <c r="G66" s="59"/>
      <c r="H66" s="60"/>
      <c r="I66" s="59">
        <f t="shared" si="33"/>
        <v>0</v>
      </c>
      <c r="J66" s="59">
        <v>0.1</v>
      </c>
      <c r="K66" s="60"/>
      <c r="L66" s="59">
        <f t="shared" si="34"/>
        <v>0</v>
      </c>
      <c r="M66" s="60">
        <v>1</v>
      </c>
      <c r="N66" s="60"/>
      <c r="O66" s="59">
        <f t="shared" si="47"/>
        <v>0</v>
      </c>
      <c r="P66" s="61">
        <v>1</v>
      </c>
      <c r="Q66" s="61">
        <v>5</v>
      </c>
      <c r="R66" s="59">
        <f t="shared" si="36"/>
        <v>5</v>
      </c>
      <c r="S66" s="61"/>
      <c r="T66" s="61"/>
      <c r="U66" s="59">
        <f t="shared" si="37"/>
        <v>0</v>
      </c>
      <c r="V66" s="61">
        <v>2</v>
      </c>
      <c r="W66" s="61"/>
      <c r="X66" s="59">
        <f t="shared" si="38"/>
        <v>0</v>
      </c>
      <c r="Y66" s="63"/>
      <c r="Z66" s="61">
        <v>5</v>
      </c>
      <c r="AA66" s="59">
        <f t="shared" si="39"/>
        <v>0</v>
      </c>
      <c r="AB66" s="63">
        <v>2</v>
      </c>
      <c r="AC66" s="61">
        <v>5</v>
      </c>
      <c r="AD66" s="59">
        <f t="shared" si="40"/>
        <v>10</v>
      </c>
      <c r="AE66" s="61">
        <v>1</v>
      </c>
      <c r="AF66" s="61">
        <v>380</v>
      </c>
      <c r="AG66" s="59">
        <f t="shared" si="41"/>
        <v>380</v>
      </c>
      <c r="AH66" s="61">
        <v>1</v>
      </c>
      <c r="AI66" s="61"/>
      <c r="AJ66" s="59">
        <f t="shared" si="42"/>
        <v>0</v>
      </c>
      <c r="AK66" s="62">
        <v>0.05</v>
      </c>
      <c r="AL66" s="61"/>
      <c r="AM66" s="59">
        <f t="shared" si="43"/>
        <v>0</v>
      </c>
      <c r="AN66" s="62">
        <v>0.1</v>
      </c>
      <c r="AO66" s="61"/>
      <c r="AP66" s="59">
        <f t="shared" si="44"/>
        <v>0</v>
      </c>
      <c r="AQ66" s="63">
        <f t="shared" si="45"/>
        <v>8.25</v>
      </c>
      <c r="AR66" s="64">
        <f t="shared" si="46"/>
        <v>395</v>
      </c>
      <c r="AS66" s="79">
        <v>2.1</v>
      </c>
      <c r="AT66" s="65"/>
    </row>
    <row r="67" spans="1:46" s="1" customFormat="1" ht="19.5" thickBot="1">
      <c r="A67" s="80" t="s">
        <v>63</v>
      </c>
      <c r="B67" s="81"/>
      <c r="C67" s="66"/>
      <c r="D67" s="96"/>
      <c r="E67" s="67"/>
      <c r="F67" s="67"/>
      <c r="G67" s="96"/>
      <c r="H67" s="67"/>
      <c r="I67" s="67"/>
      <c r="J67" s="96"/>
      <c r="K67" s="67"/>
      <c r="L67" s="67"/>
      <c r="M67" s="96"/>
      <c r="N67" s="67"/>
      <c r="O67" s="67"/>
      <c r="P67" s="96"/>
      <c r="Q67" s="68"/>
      <c r="R67" s="68"/>
      <c r="S67" s="96"/>
      <c r="T67" s="68"/>
      <c r="U67" s="68"/>
      <c r="V67" s="96"/>
      <c r="W67" s="68"/>
      <c r="X67" s="68"/>
      <c r="Y67" s="96"/>
      <c r="Z67" s="68"/>
      <c r="AA67" s="68"/>
      <c r="AB67" s="96"/>
      <c r="AC67" s="68"/>
      <c r="AD67" s="68"/>
      <c r="AE67" s="96"/>
      <c r="AF67" s="68"/>
      <c r="AG67" s="68"/>
      <c r="AH67" s="96"/>
      <c r="AI67" s="68"/>
      <c r="AJ67" s="68"/>
      <c r="AK67" s="96"/>
      <c r="AL67" s="68"/>
      <c r="AM67" s="68"/>
      <c r="AN67" s="96"/>
      <c r="AO67" s="68"/>
      <c r="AP67" s="68"/>
      <c r="AQ67" s="68"/>
      <c r="AR67" s="68"/>
      <c r="AS67" s="66"/>
      <c r="AT67" s="69"/>
    </row>
    <row r="68" spans="1:46">
      <c r="A68" s="70"/>
      <c r="B68" s="70"/>
      <c r="C68" s="71"/>
      <c r="D68" s="73"/>
      <c r="E68" s="72"/>
      <c r="F68" s="72"/>
      <c r="G68" s="73"/>
      <c r="H68" s="72"/>
      <c r="I68" s="72"/>
      <c r="J68" s="73"/>
      <c r="K68" s="72"/>
      <c r="L68" s="72"/>
      <c r="M68" s="73"/>
      <c r="N68" s="72"/>
      <c r="O68" s="72"/>
      <c r="P68" s="73"/>
      <c r="R68" s="72"/>
      <c r="S68" s="73"/>
      <c r="U68" s="72"/>
      <c r="V68" s="73"/>
      <c r="X68" s="72"/>
      <c r="Y68" s="73"/>
      <c r="AA68" s="72"/>
      <c r="AB68" s="73"/>
      <c r="AD68" s="72"/>
      <c r="AE68" s="73"/>
      <c r="AG68" s="72"/>
      <c r="AH68" s="73"/>
      <c r="AJ68" s="72"/>
      <c r="AK68" s="73"/>
      <c r="AM68" s="72"/>
      <c r="AN68" s="73"/>
      <c r="AP68" s="72"/>
      <c r="AS68" s="71"/>
    </row>
    <row r="69" spans="1:46" s="30" customFormat="1" ht="22.5">
      <c r="A69" s="28" t="s">
        <v>161</v>
      </c>
      <c r="B69" s="28"/>
      <c r="C69" s="29"/>
      <c r="AS69" s="29"/>
    </row>
    <row r="70" spans="1:46" ht="19.5" thickBot="1">
      <c r="A70" s="25" t="s">
        <v>158</v>
      </c>
    </row>
    <row r="71" spans="1:46" s="1" customFormat="1" ht="37.5" customHeight="1">
      <c r="A71" s="115" t="s">
        <v>66</v>
      </c>
      <c r="B71" s="116"/>
      <c r="C71" s="121" t="s">
        <v>67</v>
      </c>
      <c r="D71" s="124" t="s">
        <v>68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05" t="s">
        <v>69</v>
      </c>
      <c r="AR71" s="106"/>
      <c r="AS71" s="106"/>
      <c r="AT71" s="107"/>
    </row>
    <row r="72" spans="1:46" s="1" customFormat="1" ht="60.75" customHeight="1" thickBot="1">
      <c r="A72" s="117"/>
      <c r="B72" s="118"/>
      <c r="C72" s="122"/>
      <c r="D72" s="111" t="s">
        <v>122</v>
      </c>
      <c r="E72" s="111"/>
      <c r="F72" s="111"/>
      <c r="G72" s="111" t="s">
        <v>122</v>
      </c>
      <c r="H72" s="111"/>
      <c r="I72" s="111"/>
      <c r="J72" s="111" t="s">
        <v>156</v>
      </c>
      <c r="K72" s="111"/>
      <c r="L72" s="111"/>
      <c r="M72" s="111" t="s">
        <v>58</v>
      </c>
      <c r="N72" s="111"/>
      <c r="O72" s="111"/>
      <c r="P72" s="111" t="s">
        <v>74</v>
      </c>
      <c r="Q72" s="111"/>
      <c r="R72" s="111"/>
      <c r="S72" s="111" t="s">
        <v>150</v>
      </c>
      <c r="T72" s="111"/>
      <c r="U72" s="111"/>
      <c r="V72" s="111" t="s">
        <v>76</v>
      </c>
      <c r="W72" s="111"/>
      <c r="X72" s="111"/>
      <c r="Y72" s="111" t="s">
        <v>152</v>
      </c>
      <c r="Z72" s="111"/>
      <c r="AA72" s="111"/>
      <c r="AB72" s="111" t="s">
        <v>153</v>
      </c>
      <c r="AC72" s="111"/>
      <c r="AD72" s="111"/>
      <c r="AE72" s="111" t="s">
        <v>154</v>
      </c>
      <c r="AF72" s="111"/>
      <c r="AG72" s="111"/>
      <c r="AH72" s="111" t="s">
        <v>155</v>
      </c>
      <c r="AI72" s="111"/>
      <c r="AJ72" s="111"/>
      <c r="AK72" s="111" t="s">
        <v>77</v>
      </c>
      <c r="AL72" s="111"/>
      <c r="AM72" s="111"/>
      <c r="AN72" s="111" t="s">
        <v>75</v>
      </c>
      <c r="AO72" s="111"/>
      <c r="AP72" s="129"/>
      <c r="AQ72" s="108"/>
      <c r="AR72" s="109"/>
      <c r="AS72" s="109"/>
      <c r="AT72" s="110"/>
    </row>
    <row r="73" spans="1:46" s="1" customFormat="1" ht="19.5" thickBot="1">
      <c r="A73" s="119"/>
      <c r="B73" s="120"/>
      <c r="C73" s="123"/>
      <c r="D73" s="75" t="s">
        <v>82</v>
      </c>
      <c r="E73" s="75" t="s">
        <v>83</v>
      </c>
      <c r="F73" s="75" t="s">
        <v>84</v>
      </c>
      <c r="G73" s="75" t="s">
        <v>82</v>
      </c>
      <c r="H73" s="75" t="s">
        <v>83</v>
      </c>
      <c r="I73" s="75" t="s">
        <v>84</v>
      </c>
      <c r="J73" s="75" t="s">
        <v>82</v>
      </c>
      <c r="K73" s="75" t="s">
        <v>83</v>
      </c>
      <c r="L73" s="75" t="s">
        <v>84</v>
      </c>
      <c r="M73" s="75" t="s">
        <v>82</v>
      </c>
      <c r="N73" s="75" t="s">
        <v>83</v>
      </c>
      <c r="O73" s="75" t="s">
        <v>84</v>
      </c>
      <c r="P73" s="75" t="s">
        <v>82</v>
      </c>
      <c r="Q73" s="75" t="s">
        <v>83</v>
      </c>
      <c r="R73" s="75" t="s">
        <v>84</v>
      </c>
      <c r="S73" s="75" t="s">
        <v>82</v>
      </c>
      <c r="T73" s="75" t="s">
        <v>83</v>
      </c>
      <c r="U73" s="75" t="s">
        <v>84</v>
      </c>
      <c r="V73" s="75" t="s">
        <v>82</v>
      </c>
      <c r="W73" s="75" t="s">
        <v>83</v>
      </c>
      <c r="X73" s="75" t="s">
        <v>84</v>
      </c>
      <c r="Y73" s="75" t="s">
        <v>82</v>
      </c>
      <c r="Z73" s="75" t="s">
        <v>83</v>
      </c>
      <c r="AA73" s="75" t="s">
        <v>84</v>
      </c>
      <c r="AB73" s="75" t="s">
        <v>82</v>
      </c>
      <c r="AC73" s="75" t="s">
        <v>83</v>
      </c>
      <c r="AD73" s="75" t="s">
        <v>84</v>
      </c>
      <c r="AE73" s="75" t="s">
        <v>82</v>
      </c>
      <c r="AF73" s="75" t="s">
        <v>83</v>
      </c>
      <c r="AG73" s="75" t="s">
        <v>84</v>
      </c>
      <c r="AH73" s="75" t="s">
        <v>82</v>
      </c>
      <c r="AI73" s="75" t="s">
        <v>83</v>
      </c>
      <c r="AJ73" s="75" t="s">
        <v>84</v>
      </c>
      <c r="AK73" s="75" t="s">
        <v>82</v>
      </c>
      <c r="AL73" s="75" t="s">
        <v>83</v>
      </c>
      <c r="AM73" s="75" t="s">
        <v>84</v>
      </c>
      <c r="AN73" s="75" t="s">
        <v>82</v>
      </c>
      <c r="AO73" s="75" t="s">
        <v>83</v>
      </c>
      <c r="AP73" s="75" t="s">
        <v>84</v>
      </c>
      <c r="AQ73" s="32" t="s">
        <v>85</v>
      </c>
      <c r="AR73" s="33" t="s">
        <v>86</v>
      </c>
      <c r="AS73" s="33"/>
      <c r="AT73" s="33" t="s">
        <v>87</v>
      </c>
    </row>
    <row r="74" spans="1:46">
      <c r="A74" s="34" t="s">
        <v>88</v>
      </c>
      <c r="B74" s="35"/>
      <c r="C74" s="36">
        <v>4.5999999999999996</v>
      </c>
      <c r="D74" s="37"/>
      <c r="E74" s="38"/>
      <c r="F74" s="37">
        <f>SUM(D74*E74)</f>
        <v>0</v>
      </c>
      <c r="G74" s="37"/>
      <c r="H74" s="38"/>
      <c r="I74" s="37">
        <f>SUM(G74*H74)</f>
        <v>0</v>
      </c>
      <c r="J74" s="37"/>
      <c r="K74" s="37"/>
      <c r="L74" s="37">
        <f>SUM(J74*K74)</f>
        <v>0</v>
      </c>
      <c r="M74" s="39"/>
      <c r="N74" s="38">
        <v>0.8</v>
      </c>
      <c r="O74" s="37">
        <f>SUM(M74*N74)</f>
        <v>0</v>
      </c>
      <c r="P74" s="40"/>
      <c r="Q74" s="41">
        <v>0.4</v>
      </c>
      <c r="R74" s="37">
        <f>SUM(P74*Q74)</f>
        <v>0</v>
      </c>
      <c r="S74" s="40"/>
      <c r="T74" s="42">
        <v>0.25</v>
      </c>
      <c r="U74" s="37">
        <f>SUM(S74*T74)</f>
        <v>0</v>
      </c>
      <c r="V74" s="40"/>
      <c r="W74" s="41">
        <v>0.2</v>
      </c>
      <c r="X74" s="37">
        <f>SUM(V74*W74)</f>
        <v>0</v>
      </c>
      <c r="Y74" s="41"/>
      <c r="Z74" s="42">
        <v>0.17</v>
      </c>
      <c r="AA74" s="37">
        <f>SUM(Y74*Z74)</f>
        <v>0</v>
      </c>
      <c r="AB74" s="41"/>
      <c r="AC74" s="42">
        <v>0.18</v>
      </c>
      <c r="AD74" s="37">
        <f>SUM(AB74*AC74)</f>
        <v>0</v>
      </c>
      <c r="AE74" s="40"/>
      <c r="AF74" s="42">
        <v>0.72</v>
      </c>
      <c r="AG74" s="37">
        <f>SUM(AE74*AF74)</f>
        <v>0</v>
      </c>
      <c r="AH74" s="40"/>
      <c r="AI74" s="42">
        <v>0.72</v>
      </c>
      <c r="AJ74" s="37">
        <f>SUM(AH74*AI74)</f>
        <v>0</v>
      </c>
      <c r="AK74" s="42">
        <v>0.05</v>
      </c>
      <c r="AL74" s="41"/>
      <c r="AM74" s="37">
        <f>SUM(AK74*AL74)</f>
        <v>0</v>
      </c>
      <c r="AN74" s="42">
        <v>0.1</v>
      </c>
      <c r="AO74" s="41">
        <v>0.8</v>
      </c>
      <c r="AP74" s="37">
        <f>SUM(AN74*AO74)</f>
        <v>8.0000000000000016E-2</v>
      </c>
      <c r="AQ74" s="41">
        <f>SUM(D74+J74+M74+P74+S74+V74+Y74+AB74+AE74+AH74+AK74+AN74)</f>
        <v>0.15000000000000002</v>
      </c>
      <c r="AR74" s="43">
        <f>SUM(F74+L74+O74+R74+U74+X74+AA74+AD74+AG74+AJ74+AM74+AP74)</f>
        <v>8.0000000000000016E-2</v>
      </c>
      <c r="AS74" s="36">
        <v>4.5999999999999996</v>
      </c>
      <c r="AT74" s="44"/>
    </row>
    <row r="75" spans="1:46">
      <c r="A75" s="89" t="s">
        <v>147</v>
      </c>
      <c r="B75" s="112" t="s">
        <v>90</v>
      </c>
      <c r="C75" s="88">
        <v>41</v>
      </c>
      <c r="D75" s="91"/>
      <c r="E75" s="14"/>
      <c r="F75" s="47">
        <f t="shared" ref="F75:F88" si="48">SUM(D75*E75)</f>
        <v>0</v>
      </c>
      <c r="G75" s="91"/>
      <c r="H75" s="14"/>
      <c r="I75" s="47">
        <f t="shared" ref="I75:I88" si="49">SUM(G75*H75)</f>
        <v>0</v>
      </c>
      <c r="J75" s="47"/>
      <c r="K75" s="92"/>
      <c r="L75" s="47">
        <f t="shared" ref="L75:L88" si="50">SUM(J75*K75)</f>
        <v>0</v>
      </c>
      <c r="M75" s="48"/>
      <c r="N75" s="14">
        <v>8.9</v>
      </c>
      <c r="O75" s="47">
        <f t="shared" ref="O75:O77" si="51">SUM(M75*N75)</f>
        <v>0</v>
      </c>
      <c r="P75" s="49"/>
      <c r="Q75" s="14">
        <v>4.8</v>
      </c>
      <c r="R75" s="47">
        <f t="shared" ref="R75:R88" si="52">SUM(P75*Q75)</f>
        <v>0</v>
      </c>
      <c r="S75" s="49"/>
      <c r="T75" s="14">
        <v>2.8</v>
      </c>
      <c r="U75" s="47">
        <f t="shared" ref="U75:U88" si="53">SUM(S75*T75)</f>
        <v>0</v>
      </c>
      <c r="V75" s="49"/>
      <c r="W75" s="14">
        <v>2.2000000000000002</v>
      </c>
      <c r="X75" s="47">
        <f t="shared" ref="X75:X88" si="54">SUM(V75*W75)</f>
        <v>0</v>
      </c>
      <c r="Y75" s="51"/>
      <c r="Z75" s="14">
        <v>1.7</v>
      </c>
      <c r="AA75" s="47">
        <f t="shared" ref="AA75:AA88" si="55">SUM(Y75*Z75)</f>
        <v>0</v>
      </c>
      <c r="AB75" s="51"/>
      <c r="AC75" s="14">
        <v>1.8</v>
      </c>
      <c r="AD75" s="47">
        <f t="shared" ref="AD75:AD88" si="56">SUM(AB75*AC75)</f>
        <v>0</v>
      </c>
      <c r="AE75" s="49"/>
      <c r="AF75" s="14">
        <v>7.4</v>
      </c>
      <c r="AG75" s="47">
        <f t="shared" ref="AG75:AG88" si="57">SUM(AE75*AF75)</f>
        <v>0</v>
      </c>
      <c r="AH75" s="49"/>
      <c r="AI75" s="14">
        <v>7.3</v>
      </c>
      <c r="AJ75" s="47">
        <f t="shared" ref="AJ75:AJ88" si="58">SUM(AH75*AI75)</f>
        <v>0</v>
      </c>
      <c r="AK75" s="50">
        <v>0.05</v>
      </c>
      <c r="AL75" s="14"/>
      <c r="AM75" s="47">
        <f t="shared" ref="AM75:AM88" si="59">SUM(AK75*AL75)</f>
        <v>0</v>
      </c>
      <c r="AN75" s="50">
        <v>0.1</v>
      </c>
      <c r="AO75" s="14">
        <v>8.6999999999999993</v>
      </c>
      <c r="AP75" s="47">
        <f t="shared" ref="AP75:AP88" si="60">SUM(AN75*AO75)</f>
        <v>0.87</v>
      </c>
      <c r="AQ75" s="51">
        <f t="shared" ref="AQ75:AQ88" si="61">SUM(D75+J75+M75+P75+S75+V75+Y75+AB75+AE75+AH75+AK75+AN75)</f>
        <v>0.15000000000000002</v>
      </c>
      <c r="AR75" s="52">
        <f t="shared" ref="AR75:AR88" si="62">SUM(F75+L75+O75+R75+U75+X75+AA75+AD75+AG75+AJ75+AM75+AP75)</f>
        <v>0.87</v>
      </c>
      <c r="AS75" s="88">
        <v>41</v>
      </c>
      <c r="AT75" s="90"/>
    </row>
    <row r="76" spans="1:46">
      <c r="A76" s="45" t="s">
        <v>148</v>
      </c>
      <c r="B76" s="112"/>
      <c r="C76" s="46">
        <v>4800</v>
      </c>
      <c r="D76" s="47"/>
      <c r="E76" s="48"/>
      <c r="F76" s="47">
        <f t="shared" si="48"/>
        <v>0</v>
      </c>
      <c r="G76" s="47"/>
      <c r="H76" s="48"/>
      <c r="I76" s="47">
        <f t="shared" si="49"/>
        <v>0</v>
      </c>
      <c r="J76" s="47"/>
      <c r="K76" s="54"/>
      <c r="L76" s="47">
        <f t="shared" si="50"/>
        <v>0</v>
      </c>
      <c r="M76" s="48"/>
      <c r="N76" s="48">
        <v>850</v>
      </c>
      <c r="O76" s="47">
        <f t="shared" si="51"/>
        <v>0</v>
      </c>
      <c r="P76" s="49"/>
      <c r="Q76" s="49">
        <v>846</v>
      </c>
      <c r="R76" s="47">
        <f t="shared" si="52"/>
        <v>0</v>
      </c>
      <c r="S76" s="49"/>
      <c r="T76" s="49">
        <v>230</v>
      </c>
      <c r="U76" s="47">
        <f t="shared" si="53"/>
        <v>0</v>
      </c>
      <c r="V76" s="49"/>
      <c r="W76" s="49">
        <v>120</v>
      </c>
      <c r="X76" s="47">
        <f t="shared" si="54"/>
        <v>0</v>
      </c>
      <c r="Y76" s="51"/>
      <c r="Z76" s="49">
        <v>175</v>
      </c>
      <c r="AA76" s="47">
        <f t="shared" si="55"/>
        <v>0</v>
      </c>
      <c r="AB76" s="51"/>
      <c r="AC76" s="49">
        <v>209</v>
      </c>
      <c r="AD76" s="47">
        <f t="shared" si="56"/>
        <v>0</v>
      </c>
      <c r="AE76" s="49"/>
      <c r="AF76" s="49">
        <v>865</v>
      </c>
      <c r="AG76" s="47">
        <f t="shared" si="57"/>
        <v>0</v>
      </c>
      <c r="AH76" s="49"/>
      <c r="AI76" s="49">
        <v>842</v>
      </c>
      <c r="AJ76" s="47">
        <f t="shared" si="58"/>
        <v>0</v>
      </c>
      <c r="AK76" s="50">
        <v>0.05</v>
      </c>
      <c r="AL76" s="49"/>
      <c r="AM76" s="47">
        <f t="shared" si="59"/>
        <v>0</v>
      </c>
      <c r="AN76" s="50">
        <v>0.1</v>
      </c>
      <c r="AO76" s="49">
        <v>900</v>
      </c>
      <c r="AP76" s="47">
        <f t="shared" si="60"/>
        <v>90</v>
      </c>
      <c r="AQ76" s="51">
        <f t="shared" si="61"/>
        <v>0.15000000000000002</v>
      </c>
      <c r="AR76" s="52">
        <f t="shared" si="62"/>
        <v>90</v>
      </c>
      <c r="AS76" s="46">
        <v>4800</v>
      </c>
      <c r="AT76" s="53"/>
    </row>
    <row r="77" spans="1:46" ht="18.75" customHeight="1">
      <c r="A77" s="45" t="s">
        <v>89</v>
      </c>
      <c r="B77" s="112"/>
      <c r="C77" s="46">
        <v>820</v>
      </c>
      <c r="D77" s="47"/>
      <c r="E77" s="48"/>
      <c r="F77" s="47">
        <f t="shared" si="48"/>
        <v>0</v>
      </c>
      <c r="G77" s="47"/>
      <c r="H77" s="48"/>
      <c r="I77" s="47">
        <f t="shared" si="49"/>
        <v>0</v>
      </c>
      <c r="J77" s="47"/>
      <c r="K77" s="54"/>
      <c r="L77" s="47">
        <f t="shared" si="50"/>
        <v>0</v>
      </c>
      <c r="M77" s="48"/>
      <c r="N77" s="48">
        <v>151</v>
      </c>
      <c r="O77" s="47">
        <f t="shared" si="51"/>
        <v>0</v>
      </c>
      <c r="P77" s="49"/>
      <c r="Q77" s="49">
        <v>37</v>
      </c>
      <c r="R77" s="47">
        <f t="shared" si="52"/>
        <v>0</v>
      </c>
      <c r="S77" s="49"/>
      <c r="T77" s="49">
        <v>16</v>
      </c>
      <c r="U77" s="47">
        <f t="shared" si="53"/>
        <v>0</v>
      </c>
      <c r="V77" s="49"/>
      <c r="W77" s="49">
        <v>12</v>
      </c>
      <c r="X77" s="47">
        <f t="shared" si="54"/>
        <v>0</v>
      </c>
      <c r="Y77" s="51"/>
      <c r="Z77" s="49">
        <v>26</v>
      </c>
      <c r="AA77" s="47">
        <f t="shared" si="55"/>
        <v>0</v>
      </c>
      <c r="AB77" s="51"/>
      <c r="AC77" s="49">
        <v>33</v>
      </c>
      <c r="AD77" s="47">
        <f t="shared" si="56"/>
        <v>0</v>
      </c>
      <c r="AE77" s="49"/>
      <c r="AF77" s="49">
        <v>121</v>
      </c>
      <c r="AG77" s="47">
        <f t="shared" si="57"/>
        <v>0</v>
      </c>
      <c r="AH77" s="49"/>
      <c r="AI77" s="49">
        <v>106</v>
      </c>
      <c r="AJ77" s="47">
        <f t="shared" si="58"/>
        <v>0</v>
      </c>
      <c r="AK77" s="50">
        <v>0.05</v>
      </c>
      <c r="AL77" s="49"/>
      <c r="AM77" s="47">
        <f t="shared" si="59"/>
        <v>0</v>
      </c>
      <c r="AN77" s="50">
        <v>0.1</v>
      </c>
      <c r="AO77" s="49">
        <v>178</v>
      </c>
      <c r="AP77" s="47">
        <f t="shared" si="60"/>
        <v>17.8</v>
      </c>
      <c r="AQ77" s="51">
        <f t="shared" si="61"/>
        <v>0.15000000000000002</v>
      </c>
      <c r="AR77" s="52">
        <f t="shared" si="62"/>
        <v>17.8</v>
      </c>
      <c r="AS77" s="46">
        <v>820</v>
      </c>
      <c r="AT77" s="53"/>
    </row>
    <row r="78" spans="1:46" ht="37.5">
      <c r="A78" s="45" t="s">
        <v>91</v>
      </c>
      <c r="B78" s="112"/>
      <c r="C78" s="46">
        <v>550</v>
      </c>
      <c r="D78" s="47"/>
      <c r="E78" s="48"/>
      <c r="F78" s="47">
        <f t="shared" si="48"/>
        <v>0</v>
      </c>
      <c r="G78" s="47"/>
      <c r="H78" s="48"/>
      <c r="I78" s="47">
        <f t="shared" si="49"/>
        <v>0</v>
      </c>
      <c r="J78" s="47"/>
      <c r="K78" s="54"/>
      <c r="L78" s="47">
        <f t="shared" si="50"/>
        <v>0</v>
      </c>
      <c r="M78" s="48"/>
      <c r="N78" s="48">
        <v>97</v>
      </c>
      <c r="O78" s="47">
        <f>SUM(M78*N78)</f>
        <v>0</v>
      </c>
      <c r="P78" s="49"/>
      <c r="Q78" s="51">
        <v>5.5</v>
      </c>
      <c r="R78" s="47">
        <f t="shared" si="52"/>
        <v>0</v>
      </c>
      <c r="S78" s="49"/>
      <c r="T78" s="51">
        <v>6.5</v>
      </c>
      <c r="U78" s="47">
        <f t="shared" si="53"/>
        <v>0</v>
      </c>
      <c r="V78" s="49"/>
      <c r="W78" s="49">
        <v>6</v>
      </c>
      <c r="X78" s="47">
        <f t="shared" si="54"/>
        <v>0</v>
      </c>
      <c r="Y78" s="51"/>
      <c r="Z78" s="49">
        <v>19</v>
      </c>
      <c r="AA78" s="47">
        <f t="shared" si="55"/>
        <v>0</v>
      </c>
      <c r="AB78" s="51"/>
      <c r="AC78" s="49">
        <v>21</v>
      </c>
      <c r="AD78" s="47">
        <f t="shared" si="56"/>
        <v>0</v>
      </c>
      <c r="AE78" s="49"/>
      <c r="AF78" s="49">
        <v>74</v>
      </c>
      <c r="AG78" s="47">
        <f t="shared" si="57"/>
        <v>0</v>
      </c>
      <c r="AH78" s="49"/>
      <c r="AI78" s="49">
        <v>57</v>
      </c>
      <c r="AJ78" s="47">
        <f t="shared" si="58"/>
        <v>0</v>
      </c>
      <c r="AK78" s="50">
        <v>0.05</v>
      </c>
      <c r="AL78" s="49"/>
      <c r="AM78" s="47">
        <f t="shared" si="59"/>
        <v>0</v>
      </c>
      <c r="AN78" s="50">
        <v>0.1</v>
      </c>
      <c r="AO78" s="49">
        <v>140</v>
      </c>
      <c r="AP78" s="47">
        <f t="shared" si="60"/>
        <v>14</v>
      </c>
      <c r="AQ78" s="51">
        <f t="shared" si="61"/>
        <v>0.15000000000000002</v>
      </c>
      <c r="AR78" s="52">
        <f t="shared" si="62"/>
        <v>14</v>
      </c>
      <c r="AS78" s="46">
        <v>550</v>
      </c>
      <c r="AT78" s="53"/>
    </row>
    <row r="79" spans="1:46">
      <c r="A79" s="45" t="s">
        <v>92</v>
      </c>
      <c r="B79" s="112"/>
      <c r="C79" s="46">
        <v>35</v>
      </c>
      <c r="D79" s="47"/>
      <c r="E79" s="47"/>
      <c r="F79" s="47">
        <f t="shared" si="48"/>
        <v>0</v>
      </c>
      <c r="G79" s="47"/>
      <c r="H79" s="47"/>
      <c r="I79" s="47">
        <f t="shared" si="49"/>
        <v>0</v>
      </c>
      <c r="J79" s="47"/>
      <c r="K79" s="47"/>
      <c r="L79" s="47">
        <f t="shared" si="50"/>
        <v>0</v>
      </c>
      <c r="M79" s="48"/>
      <c r="N79" s="47">
        <v>2</v>
      </c>
      <c r="O79" s="47">
        <f t="shared" ref="O79:O88" si="63">SUM(M79*N79)</f>
        <v>0</v>
      </c>
      <c r="P79" s="49"/>
      <c r="Q79" s="51">
        <v>2.5</v>
      </c>
      <c r="R79" s="47">
        <f t="shared" si="52"/>
        <v>0</v>
      </c>
      <c r="S79" s="49"/>
      <c r="T79" s="51">
        <v>0.5</v>
      </c>
      <c r="U79" s="47">
        <f t="shared" si="53"/>
        <v>0</v>
      </c>
      <c r="V79" s="49"/>
      <c r="W79" s="51">
        <v>0.6</v>
      </c>
      <c r="X79" s="47">
        <f t="shared" si="54"/>
        <v>0</v>
      </c>
      <c r="Y79" s="51"/>
      <c r="Z79" s="51">
        <v>2.9</v>
      </c>
      <c r="AA79" s="47">
        <f t="shared" si="55"/>
        <v>0</v>
      </c>
      <c r="AB79" s="51"/>
      <c r="AC79" s="51">
        <v>4.8</v>
      </c>
      <c r="AD79" s="47">
        <f t="shared" si="56"/>
        <v>0</v>
      </c>
      <c r="AE79" s="49"/>
      <c r="AF79" s="51">
        <v>6</v>
      </c>
      <c r="AG79" s="47">
        <f t="shared" si="57"/>
        <v>0</v>
      </c>
      <c r="AH79" s="49"/>
      <c r="AI79" s="51">
        <v>4.4000000000000004</v>
      </c>
      <c r="AJ79" s="47">
        <f t="shared" si="58"/>
        <v>0</v>
      </c>
      <c r="AK79" s="50">
        <v>0.05</v>
      </c>
      <c r="AL79" s="49">
        <v>320</v>
      </c>
      <c r="AM79" s="47">
        <f t="shared" si="59"/>
        <v>16</v>
      </c>
      <c r="AN79" s="50">
        <v>0.1</v>
      </c>
      <c r="AO79" s="49">
        <v>220</v>
      </c>
      <c r="AP79" s="47">
        <f t="shared" si="60"/>
        <v>22</v>
      </c>
      <c r="AQ79" s="51">
        <f t="shared" si="61"/>
        <v>0.15000000000000002</v>
      </c>
      <c r="AR79" s="52">
        <f t="shared" si="62"/>
        <v>38</v>
      </c>
      <c r="AS79" s="46">
        <v>35</v>
      </c>
      <c r="AT79" s="53"/>
    </row>
    <row r="80" spans="1:46">
      <c r="A80" s="45" t="s">
        <v>93</v>
      </c>
      <c r="B80" s="112"/>
      <c r="C80" s="46">
        <v>25</v>
      </c>
      <c r="D80" s="47"/>
      <c r="E80" s="47"/>
      <c r="F80" s="47">
        <f t="shared" si="48"/>
        <v>0</v>
      </c>
      <c r="G80" s="47"/>
      <c r="H80" s="47"/>
      <c r="I80" s="47">
        <f t="shared" si="49"/>
        <v>0</v>
      </c>
      <c r="J80" s="47"/>
      <c r="K80" s="48"/>
      <c r="L80" s="47">
        <f t="shared" si="50"/>
        <v>0</v>
      </c>
      <c r="M80" s="48"/>
      <c r="N80" s="47">
        <v>9.5</v>
      </c>
      <c r="O80" s="47">
        <f t="shared" si="63"/>
        <v>0</v>
      </c>
      <c r="P80" s="49"/>
      <c r="Q80" s="51">
        <v>0.5</v>
      </c>
      <c r="R80" s="47">
        <f t="shared" si="52"/>
        <v>0</v>
      </c>
      <c r="S80" s="49"/>
      <c r="T80" s="51">
        <v>0.5</v>
      </c>
      <c r="U80" s="47">
        <f t="shared" si="53"/>
        <v>0</v>
      </c>
      <c r="V80" s="49"/>
      <c r="W80" s="51">
        <v>0.6</v>
      </c>
      <c r="X80" s="47">
        <f t="shared" si="54"/>
        <v>0</v>
      </c>
      <c r="Y80" s="51"/>
      <c r="Z80" s="51">
        <v>2</v>
      </c>
      <c r="AA80" s="47">
        <f t="shared" si="55"/>
        <v>0</v>
      </c>
      <c r="AB80" s="51"/>
      <c r="AC80" s="51">
        <v>0.6</v>
      </c>
      <c r="AD80" s="47">
        <f t="shared" si="56"/>
        <v>0</v>
      </c>
      <c r="AE80" s="49"/>
      <c r="AF80" s="51">
        <v>1.6</v>
      </c>
      <c r="AG80" s="47">
        <f t="shared" si="57"/>
        <v>0</v>
      </c>
      <c r="AH80" s="49"/>
      <c r="AI80" s="51">
        <v>1.5</v>
      </c>
      <c r="AJ80" s="47">
        <f t="shared" si="58"/>
        <v>0</v>
      </c>
      <c r="AK80" s="50">
        <v>0.05</v>
      </c>
      <c r="AL80" s="49">
        <v>140</v>
      </c>
      <c r="AM80" s="47">
        <f t="shared" si="59"/>
        <v>7</v>
      </c>
      <c r="AN80" s="50">
        <v>0.1</v>
      </c>
      <c r="AO80" s="49">
        <v>100</v>
      </c>
      <c r="AP80" s="47">
        <f t="shared" si="60"/>
        <v>10</v>
      </c>
      <c r="AQ80" s="51">
        <f t="shared" si="61"/>
        <v>0.15000000000000002</v>
      </c>
      <c r="AR80" s="52">
        <f t="shared" si="62"/>
        <v>17</v>
      </c>
      <c r="AS80" s="46">
        <v>25</v>
      </c>
      <c r="AT80" s="53"/>
    </row>
    <row r="81" spans="1:46">
      <c r="A81" s="45" t="s">
        <v>94</v>
      </c>
      <c r="B81" s="112"/>
      <c r="C81" s="46">
        <v>920</v>
      </c>
      <c r="D81" s="47"/>
      <c r="E81" s="48"/>
      <c r="F81" s="47">
        <f t="shared" si="48"/>
        <v>0</v>
      </c>
      <c r="G81" s="47"/>
      <c r="H81" s="48"/>
      <c r="I81" s="47">
        <f t="shared" si="49"/>
        <v>0</v>
      </c>
      <c r="J81" s="47"/>
      <c r="K81" s="48"/>
      <c r="L81" s="47">
        <f t="shared" si="50"/>
        <v>0</v>
      </c>
      <c r="M81" s="48"/>
      <c r="N81" s="48">
        <v>80</v>
      </c>
      <c r="O81" s="47">
        <f t="shared" si="63"/>
        <v>0</v>
      </c>
      <c r="P81" s="49"/>
      <c r="Q81" s="49">
        <v>350</v>
      </c>
      <c r="R81" s="47">
        <f t="shared" si="52"/>
        <v>0</v>
      </c>
      <c r="S81" s="49"/>
      <c r="T81" s="49">
        <v>14</v>
      </c>
      <c r="U81" s="47">
        <f t="shared" si="53"/>
        <v>0</v>
      </c>
      <c r="V81" s="49"/>
      <c r="W81" s="49">
        <v>10</v>
      </c>
      <c r="X81" s="47">
        <f t="shared" si="54"/>
        <v>0</v>
      </c>
      <c r="Y81" s="51"/>
      <c r="Z81" s="49">
        <v>27</v>
      </c>
      <c r="AA81" s="47">
        <f t="shared" si="55"/>
        <v>0</v>
      </c>
      <c r="AB81" s="51"/>
      <c r="AC81" s="49">
        <v>30</v>
      </c>
      <c r="AD81" s="47">
        <f t="shared" si="56"/>
        <v>0</v>
      </c>
      <c r="AE81" s="49"/>
      <c r="AF81" s="49">
        <v>226</v>
      </c>
      <c r="AG81" s="47">
        <f t="shared" si="57"/>
        <v>0</v>
      </c>
      <c r="AH81" s="49"/>
      <c r="AI81" s="49">
        <v>230</v>
      </c>
      <c r="AJ81" s="47">
        <f t="shared" si="58"/>
        <v>0</v>
      </c>
      <c r="AK81" s="50">
        <v>0.05</v>
      </c>
      <c r="AL81" s="49"/>
      <c r="AM81" s="47">
        <f t="shared" si="59"/>
        <v>0</v>
      </c>
      <c r="AN81" s="50">
        <v>0.1</v>
      </c>
      <c r="AO81" s="49"/>
      <c r="AP81" s="47">
        <f t="shared" si="60"/>
        <v>0</v>
      </c>
      <c r="AQ81" s="51">
        <f t="shared" si="61"/>
        <v>0.15000000000000002</v>
      </c>
      <c r="AR81" s="52">
        <f t="shared" si="62"/>
        <v>0</v>
      </c>
      <c r="AS81" s="46">
        <v>920</v>
      </c>
      <c r="AT81" s="53"/>
    </row>
    <row r="82" spans="1:46">
      <c r="A82" s="45" t="s">
        <v>95</v>
      </c>
      <c r="B82" s="112"/>
      <c r="C82" s="46">
        <v>715</v>
      </c>
      <c r="D82" s="47"/>
      <c r="E82" s="48"/>
      <c r="F82" s="47">
        <f t="shared" si="48"/>
        <v>0</v>
      </c>
      <c r="G82" s="47"/>
      <c r="H82" s="48"/>
      <c r="I82" s="47">
        <f t="shared" si="49"/>
        <v>0</v>
      </c>
      <c r="J82" s="47"/>
      <c r="K82" s="48"/>
      <c r="L82" s="47">
        <f t="shared" si="50"/>
        <v>0</v>
      </c>
      <c r="M82" s="48"/>
      <c r="N82" s="48">
        <v>400</v>
      </c>
      <c r="O82" s="47">
        <f t="shared" si="63"/>
        <v>0</v>
      </c>
      <c r="P82" s="49"/>
      <c r="Q82" s="49"/>
      <c r="R82" s="47">
        <f t="shared" si="52"/>
        <v>0</v>
      </c>
      <c r="S82" s="49"/>
      <c r="T82" s="49">
        <v>6</v>
      </c>
      <c r="U82" s="47">
        <f t="shared" si="53"/>
        <v>0</v>
      </c>
      <c r="V82" s="49"/>
      <c r="W82" s="49">
        <v>5</v>
      </c>
      <c r="X82" s="47">
        <f t="shared" si="54"/>
        <v>0</v>
      </c>
      <c r="Y82" s="51"/>
      <c r="Z82" s="49">
        <v>5</v>
      </c>
      <c r="AA82" s="47">
        <f t="shared" si="55"/>
        <v>0</v>
      </c>
      <c r="AB82" s="51"/>
      <c r="AC82" s="49">
        <v>2</v>
      </c>
      <c r="AD82" s="47">
        <f t="shared" si="56"/>
        <v>0</v>
      </c>
      <c r="AE82" s="49"/>
      <c r="AF82" s="49">
        <v>12</v>
      </c>
      <c r="AG82" s="47">
        <f t="shared" si="57"/>
        <v>0</v>
      </c>
      <c r="AH82" s="49"/>
      <c r="AI82" s="49">
        <v>18</v>
      </c>
      <c r="AJ82" s="47">
        <f t="shared" si="58"/>
        <v>0</v>
      </c>
      <c r="AK82" s="50">
        <v>0.05</v>
      </c>
      <c r="AL82" s="49"/>
      <c r="AM82" s="47">
        <f t="shared" si="59"/>
        <v>0</v>
      </c>
      <c r="AN82" s="50">
        <v>0.1</v>
      </c>
      <c r="AO82" s="49"/>
      <c r="AP82" s="47">
        <f t="shared" si="60"/>
        <v>0</v>
      </c>
      <c r="AQ82" s="51">
        <f t="shared" si="61"/>
        <v>0.15000000000000002</v>
      </c>
      <c r="AR82" s="52">
        <f t="shared" si="62"/>
        <v>0</v>
      </c>
      <c r="AS82" s="46">
        <v>715</v>
      </c>
      <c r="AT82" s="53"/>
    </row>
    <row r="83" spans="1:46">
      <c r="A83" s="45" t="s">
        <v>96</v>
      </c>
      <c r="B83" s="112"/>
      <c r="C83" s="46">
        <v>495</v>
      </c>
      <c r="D83" s="47"/>
      <c r="E83" s="48"/>
      <c r="F83" s="47">
        <f t="shared" si="48"/>
        <v>0</v>
      </c>
      <c r="G83" s="47"/>
      <c r="H83" s="48"/>
      <c r="I83" s="47">
        <f t="shared" si="49"/>
        <v>0</v>
      </c>
      <c r="J83" s="47"/>
      <c r="K83" s="48"/>
      <c r="L83" s="47">
        <f t="shared" si="50"/>
        <v>0</v>
      </c>
      <c r="M83" s="48"/>
      <c r="N83" s="48">
        <v>45</v>
      </c>
      <c r="O83" s="47">
        <f t="shared" si="63"/>
        <v>0</v>
      </c>
      <c r="P83" s="49"/>
      <c r="Q83" s="49">
        <v>3</v>
      </c>
      <c r="R83" s="47">
        <f t="shared" si="52"/>
        <v>0</v>
      </c>
      <c r="S83" s="49"/>
      <c r="T83" s="49">
        <v>120</v>
      </c>
      <c r="U83" s="47">
        <f t="shared" si="53"/>
        <v>0</v>
      </c>
      <c r="V83" s="49"/>
      <c r="W83" s="49">
        <v>40</v>
      </c>
      <c r="X83" s="47">
        <f t="shared" si="54"/>
        <v>0</v>
      </c>
      <c r="Y83" s="51"/>
      <c r="Z83" s="49">
        <v>15</v>
      </c>
      <c r="AA83" s="47">
        <f t="shared" si="55"/>
        <v>0</v>
      </c>
      <c r="AB83" s="51"/>
      <c r="AC83" s="49">
        <v>15</v>
      </c>
      <c r="AD83" s="47">
        <f t="shared" si="56"/>
        <v>0</v>
      </c>
      <c r="AE83" s="49"/>
      <c r="AF83" s="49">
        <v>18</v>
      </c>
      <c r="AG83" s="47">
        <f t="shared" si="57"/>
        <v>0</v>
      </c>
      <c r="AH83" s="49"/>
      <c r="AI83" s="49">
        <v>44</v>
      </c>
      <c r="AJ83" s="47">
        <f t="shared" si="58"/>
        <v>0</v>
      </c>
      <c r="AK83" s="50">
        <v>0.05</v>
      </c>
      <c r="AL83" s="49"/>
      <c r="AM83" s="47">
        <f t="shared" si="59"/>
        <v>0</v>
      </c>
      <c r="AN83" s="50">
        <v>0.1</v>
      </c>
      <c r="AO83" s="49"/>
      <c r="AP83" s="47">
        <f t="shared" si="60"/>
        <v>0</v>
      </c>
      <c r="AQ83" s="51">
        <f t="shared" si="61"/>
        <v>0.15000000000000002</v>
      </c>
      <c r="AR83" s="52">
        <f t="shared" si="62"/>
        <v>0</v>
      </c>
      <c r="AS83" s="46">
        <v>495</v>
      </c>
      <c r="AT83" s="53"/>
    </row>
    <row r="84" spans="1:46">
      <c r="A84" s="45" t="s">
        <v>97</v>
      </c>
      <c r="B84" s="112"/>
      <c r="C84" s="46">
        <v>250</v>
      </c>
      <c r="D84" s="47"/>
      <c r="E84" s="48"/>
      <c r="F84" s="47">
        <f t="shared" si="48"/>
        <v>0</v>
      </c>
      <c r="G84" s="47"/>
      <c r="H84" s="48"/>
      <c r="I84" s="47">
        <f t="shared" si="49"/>
        <v>0</v>
      </c>
      <c r="J84" s="47"/>
      <c r="K84" s="48"/>
      <c r="L84" s="47">
        <f t="shared" si="50"/>
        <v>0</v>
      </c>
      <c r="M84" s="48"/>
      <c r="N84" s="48">
        <v>40</v>
      </c>
      <c r="O84" s="47">
        <f t="shared" si="63"/>
        <v>0</v>
      </c>
      <c r="P84" s="49"/>
      <c r="Q84" s="49">
        <v>13</v>
      </c>
      <c r="R84" s="47">
        <f t="shared" si="52"/>
        <v>0</v>
      </c>
      <c r="S84" s="49"/>
      <c r="T84" s="49">
        <v>2</v>
      </c>
      <c r="U84" s="47">
        <f t="shared" si="53"/>
        <v>0</v>
      </c>
      <c r="V84" s="49"/>
      <c r="W84" s="49">
        <v>1</v>
      </c>
      <c r="X84" s="47">
        <f t="shared" si="54"/>
        <v>0</v>
      </c>
      <c r="Y84" s="51"/>
      <c r="Z84" s="49">
        <v>7</v>
      </c>
      <c r="AA84" s="47">
        <f t="shared" si="55"/>
        <v>0</v>
      </c>
      <c r="AB84" s="51"/>
      <c r="AC84" s="49">
        <v>6</v>
      </c>
      <c r="AD84" s="47">
        <f t="shared" si="56"/>
        <v>0</v>
      </c>
      <c r="AE84" s="49"/>
      <c r="AF84" s="49">
        <v>25</v>
      </c>
      <c r="AG84" s="47">
        <f t="shared" si="57"/>
        <v>0</v>
      </c>
      <c r="AH84" s="49"/>
      <c r="AI84" s="49">
        <v>15</v>
      </c>
      <c r="AJ84" s="47">
        <f t="shared" si="58"/>
        <v>0</v>
      </c>
      <c r="AK84" s="50">
        <v>0.05</v>
      </c>
      <c r="AL84" s="49"/>
      <c r="AM84" s="47">
        <f t="shared" si="59"/>
        <v>0</v>
      </c>
      <c r="AN84" s="50">
        <v>0.1</v>
      </c>
      <c r="AO84" s="49">
        <v>150</v>
      </c>
      <c r="AP84" s="47">
        <f t="shared" si="60"/>
        <v>15</v>
      </c>
      <c r="AQ84" s="51">
        <f t="shared" si="61"/>
        <v>0.15000000000000002</v>
      </c>
      <c r="AR84" s="52">
        <f t="shared" si="62"/>
        <v>15</v>
      </c>
      <c r="AS84" s="46">
        <v>250</v>
      </c>
      <c r="AT84" s="53"/>
    </row>
    <row r="85" spans="1:46">
      <c r="A85" s="45" t="s">
        <v>98</v>
      </c>
      <c r="B85" s="112"/>
      <c r="C85" s="46">
        <v>15</v>
      </c>
      <c r="D85" s="47"/>
      <c r="E85" s="47"/>
      <c r="F85" s="47">
        <f t="shared" si="48"/>
        <v>0</v>
      </c>
      <c r="G85" s="47"/>
      <c r="H85" s="47"/>
      <c r="I85" s="47">
        <f t="shared" si="49"/>
        <v>0</v>
      </c>
      <c r="J85" s="47"/>
      <c r="K85" s="47"/>
      <c r="L85" s="47">
        <f t="shared" si="50"/>
        <v>0</v>
      </c>
      <c r="M85" s="48"/>
      <c r="N85" s="47">
        <v>1.9</v>
      </c>
      <c r="O85" s="47">
        <f t="shared" si="63"/>
        <v>0</v>
      </c>
      <c r="P85" s="49"/>
      <c r="Q85" s="51">
        <v>0.5</v>
      </c>
      <c r="R85" s="47">
        <f t="shared" si="52"/>
        <v>0</v>
      </c>
      <c r="S85" s="49"/>
      <c r="T85" s="51">
        <v>0.3</v>
      </c>
      <c r="U85" s="47">
        <f t="shared" si="53"/>
        <v>0</v>
      </c>
      <c r="V85" s="49"/>
      <c r="W85" s="51">
        <v>0.2</v>
      </c>
      <c r="X85" s="47">
        <f t="shared" si="54"/>
        <v>0</v>
      </c>
      <c r="Y85" s="51"/>
      <c r="Z85" s="51">
        <v>0.5</v>
      </c>
      <c r="AA85" s="47">
        <f t="shared" si="55"/>
        <v>0</v>
      </c>
      <c r="AB85" s="51"/>
      <c r="AC85" s="51">
        <v>0.5</v>
      </c>
      <c r="AD85" s="47">
        <f t="shared" si="56"/>
        <v>0</v>
      </c>
      <c r="AE85" s="49"/>
      <c r="AF85" s="51">
        <v>1.1000000000000001</v>
      </c>
      <c r="AG85" s="47">
        <f t="shared" si="57"/>
        <v>0</v>
      </c>
      <c r="AH85" s="49"/>
      <c r="AI85" s="51">
        <v>1.6</v>
      </c>
      <c r="AJ85" s="47">
        <f t="shared" si="58"/>
        <v>0</v>
      </c>
      <c r="AK85" s="50">
        <v>0.05</v>
      </c>
      <c r="AL85" s="49"/>
      <c r="AM85" s="47">
        <f t="shared" si="59"/>
        <v>0</v>
      </c>
      <c r="AN85" s="50">
        <v>0.1</v>
      </c>
      <c r="AO85" s="49">
        <v>1</v>
      </c>
      <c r="AP85" s="47">
        <f t="shared" si="60"/>
        <v>0.1</v>
      </c>
      <c r="AQ85" s="51">
        <f t="shared" si="61"/>
        <v>0.15000000000000002</v>
      </c>
      <c r="AR85" s="52">
        <f t="shared" si="62"/>
        <v>0.1</v>
      </c>
      <c r="AS85" s="46">
        <v>15</v>
      </c>
      <c r="AT85" s="53"/>
    </row>
    <row r="86" spans="1:46" ht="18.75" customHeight="1">
      <c r="A86" s="45" t="s">
        <v>99</v>
      </c>
      <c r="B86" s="112" t="s">
        <v>100</v>
      </c>
      <c r="C86" s="46">
        <v>190</v>
      </c>
      <c r="D86" s="47"/>
      <c r="E86" s="47"/>
      <c r="F86" s="47">
        <f t="shared" si="48"/>
        <v>0</v>
      </c>
      <c r="G86" s="47"/>
      <c r="H86" s="47"/>
      <c r="I86" s="47">
        <f t="shared" si="49"/>
        <v>0</v>
      </c>
      <c r="J86" s="47"/>
      <c r="K86" s="47"/>
      <c r="L86" s="47">
        <f t="shared" si="50"/>
        <v>0</v>
      </c>
      <c r="M86" s="48"/>
      <c r="N86" s="47">
        <v>2.6</v>
      </c>
      <c r="O86" s="47">
        <f t="shared" si="63"/>
        <v>0</v>
      </c>
      <c r="P86" s="49"/>
      <c r="Q86" s="51">
        <v>3.5</v>
      </c>
      <c r="R86" s="47">
        <f t="shared" si="52"/>
        <v>0</v>
      </c>
      <c r="S86" s="49"/>
      <c r="T86" s="51">
        <v>0.3</v>
      </c>
      <c r="U86" s="47">
        <f t="shared" si="53"/>
        <v>0</v>
      </c>
      <c r="V86" s="49"/>
      <c r="W86" s="49">
        <v>100</v>
      </c>
      <c r="X86" s="47">
        <f t="shared" si="54"/>
        <v>0</v>
      </c>
      <c r="Y86" s="51"/>
      <c r="Z86" s="49">
        <v>30</v>
      </c>
      <c r="AA86" s="47">
        <f t="shared" si="55"/>
        <v>0</v>
      </c>
      <c r="AB86" s="51"/>
      <c r="AC86" s="49">
        <v>60</v>
      </c>
      <c r="AD86" s="47">
        <f t="shared" si="56"/>
        <v>0</v>
      </c>
      <c r="AE86" s="49"/>
      <c r="AF86" s="49">
        <v>15</v>
      </c>
      <c r="AG86" s="47">
        <f t="shared" si="57"/>
        <v>0</v>
      </c>
      <c r="AH86" s="49"/>
      <c r="AI86" s="49">
        <v>10</v>
      </c>
      <c r="AJ86" s="47">
        <f t="shared" si="58"/>
        <v>0</v>
      </c>
      <c r="AK86" s="50">
        <v>0.05</v>
      </c>
      <c r="AL86" s="49"/>
      <c r="AM86" s="47">
        <f t="shared" si="59"/>
        <v>0</v>
      </c>
      <c r="AN86" s="50">
        <v>0.1</v>
      </c>
      <c r="AO86" s="49"/>
      <c r="AP86" s="47">
        <f t="shared" si="60"/>
        <v>0</v>
      </c>
      <c r="AQ86" s="51">
        <f t="shared" si="61"/>
        <v>0.15000000000000002</v>
      </c>
      <c r="AR86" s="52">
        <f t="shared" si="62"/>
        <v>0</v>
      </c>
      <c r="AS86" s="46">
        <v>190</v>
      </c>
      <c r="AT86" s="53"/>
    </row>
    <row r="87" spans="1:46">
      <c r="A87" s="45" t="s">
        <v>101</v>
      </c>
      <c r="B87" s="112"/>
      <c r="C87" s="46">
        <v>190</v>
      </c>
      <c r="D87" s="47"/>
      <c r="E87" s="48"/>
      <c r="F87" s="47">
        <f t="shared" si="48"/>
        <v>0</v>
      </c>
      <c r="G87" s="47"/>
      <c r="H87" s="48"/>
      <c r="I87" s="47">
        <f t="shared" si="49"/>
        <v>0</v>
      </c>
      <c r="J87" s="47"/>
      <c r="K87" s="48"/>
      <c r="L87" s="47">
        <f t="shared" si="50"/>
        <v>0</v>
      </c>
      <c r="M87" s="48"/>
      <c r="N87" s="47">
        <v>20</v>
      </c>
      <c r="O87" s="47">
        <f t="shared" si="63"/>
        <v>0</v>
      </c>
      <c r="P87" s="49"/>
      <c r="Q87" s="49"/>
      <c r="R87" s="47">
        <f t="shared" si="52"/>
        <v>0</v>
      </c>
      <c r="S87" s="49"/>
      <c r="T87" s="51">
        <v>0.4</v>
      </c>
      <c r="U87" s="47">
        <f t="shared" si="53"/>
        <v>0</v>
      </c>
      <c r="V87" s="49"/>
      <c r="W87" s="51">
        <v>1.5</v>
      </c>
      <c r="X87" s="47">
        <f t="shared" si="54"/>
        <v>0</v>
      </c>
      <c r="Y87" s="51"/>
      <c r="Z87" s="51">
        <v>45</v>
      </c>
      <c r="AA87" s="47">
        <f t="shared" si="55"/>
        <v>0</v>
      </c>
      <c r="AB87" s="51"/>
      <c r="AC87" s="51">
        <v>49</v>
      </c>
      <c r="AD87" s="47">
        <f t="shared" si="56"/>
        <v>0</v>
      </c>
      <c r="AE87" s="49"/>
      <c r="AF87" s="51">
        <v>63</v>
      </c>
      <c r="AG87" s="47">
        <f t="shared" si="57"/>
        <v>0</v>
      </c>
      <c r="AH87" s="49"/>
      <c r="AI87" s="51"/>
      <c r="AJ87" s="47">
        <f t="shared" si="58"/>
        <v>0</v>
      </c>
      <c r="AK87" s="50">
        <v>0.05</v>
      </c>
      <c r="AL87" s="49"/>
      <c r="AM87" s="47">
        <f t="shared" si="59"/>
        <v>0</v>
      </c>
      <c r="AN87" s="50">
        <v>0.1</v>
      </c>
      <c r="AO87" s="49"/>
      <c r="AP87" s="47">
        <f t="shared" si="60"/>
        <v>0</v>
      </c>
      <c r="AQ87" s="51">
        <f t="shared" si="61"/>
        <v>0.15000000000000002</v>
      </c>
      <c r="AR87" s="52">
        <f t="shared" si="62"/>
        <v>0</v>
      </c>
      <c r="AS87" s="46">
        <v>190</v>
      </c>
      <c r="AT87" s="53"/>
    </row>
    <row r="88" spans="1:46" ht="32.25" customHeight="1" thickBot="1">
      <c r="A88" s="56" t="s">
        <v>102</v>
      </c>
      <c r="B88" s="57" t="s">
        <v>103</v>
      </c>
      <c r="C88" s="79">
        <v>2.2999999999999998</v>
      </c>
      <c r="D88" s="59"/>
      <c r="E88" s="60"/>
      <c r="F88" s="59">
        <f t="shared" si="48"/>
        <v>0</v>
      </c>
      <c r="G88" s="59"/>
      <c r="H88" s="60"/>
      <c r="I88" s="59">
        <f t="shared" si="49"/>
        <v>0</v>
      </c>
      <c r="J88" s="59"/>
      <c r="K88" s="60"/>
      <c r="L88" s="59">
        <f t="shared" si="50"/>
        <v>0</v>
      </c>
      <c r="M88" s="60"/>
      <c r="N88" s="60"/>
      <c r="O88" s="59">
        <f t="shared" si="63"/>
        <v>0</v>
      </c>
      <c r="P88" s="61"/>
      <c r="Q88" s="61">
        <v>5</v>
      </c>
      <c r="R88" s="59">
        <f t="shared" si="52"/>
        <v>0</v>
      </c>
      <c r="S88" s="61"/>
      <c r="T88" s="61"/>
      <c r="U88" s="59">
        <f t="shared" si="53"/>
        <v>0</v>
      </c>
      <c r="V88" s="61"/>
      <c r="W88" s="61"/>
      <c r="X88" s="59">
        <f t="shared" si="54"/>
        <v>0</v>
      </c>
      <c r="Y88" s="63"/>
      <c r="Z88" s="61">
        <v>5</v>
      </c>
      <c r="AA88" s="59">
        <f t="shared" si="55"/>
        <v>0</v>
      </c>
      <c r="AB88" s="63"/>
      <c r="AC88" s="61">
        <v>5</v>
      </c>
      <c r="AD88" s="59">
        <f t="shared" si="56"/>
        <v>0</v>
      </c>
      <c r="AE88" s="61"/>
      <c r="AF88" s="61">
        <v>380</v>
      </c>
      <c r="AG88" s="59">
        <f t="shared" si="57"/>
        <v>0</v>
      </c>
      <c r="AH88" s="61"/>
      <c r="AI88" s="61"/>
      <c r="AJ88" s="59">
        <f t="shared" si="58"/>
        <v>0</v>
      </c>
      <c r="AK88" s="62">
        <v>0.05</v>
      </c>
      <c r="AL88" s="61"/>
      <c r="AM88" s="59">
        <f t="shared" si="59"/>
        <v>0</v>
      </c>
      <c r="AN88" s="62">
        <v>0.1</v>
      </c>
      <c r="AO88" s="61"/>
      <c r="AP88" s="59">
        <f t="shared" si="60"/>
        <v>0</v>
      </c>
      <c r="AQ88" s="63">
        <f t="shared" si="61"/>
        <v>0.15000000000000002</v>
      </c>
      <c r="AR88" s="64">
        <f t="shared" si="62"/>
        <v>0</v>
      </c>
      <c r="AS88" s="79">
        <v>2.2999999999999998</v>
      </c>
      <c r="AT88" s="65"/>
    </row>
    <row r="89" spans="1:46" s="1" customFormat="1" ht="19.5" thickBot="1">
      <c r="A89" s="80" t="s">
        <v>63</v>
      </c>
      <c r="B89" s="81"/>
      <c r="C89" s="66"/>
      <c r="D89" s="96"/>
      <c r="E89" s="67"/>
      <c r="F89" s="67"/>
      <c r="G89" s="96"/>
      <c r="H89" s="67"/>
      <c r="I89" s="67"/>
      <c r="J89" s="96"/>
      <c r="K89" s="67"/>
      <c r="L89" s="67"/>
      <c r="M89" s="96"/>
      <c r="N89" s="67"/>
      <c r="O89" s="67"/>
      <c r="P89" s="96"/>
      <c r="Q89" s="68"/>
      <c r="R89" s="68"/>
      <c r="S89" s="96"/>
      <c r="T89" s="68"/>
      <c r="U89" s="68"/>
      <c r="V89" s="96"/>
      <c r="W89" s="68"/>
      <c r="X89" s="68"/>
      <c r="Y89" s="96"/>
      <c r="Z89" s="68"/>
      <c r="AA89" s="68"/>
      <c r="AB89" s="96"/>
      <c r="AC89" s="68"/>
      <c r="AD89" s="68"/>
      <c r="AE89" s="96"/>
      <c r="AF89" s="68"/>
      <c r="AG89" s="68"/>
      <c r="AH89" s="96"/>
      <c r="AI89" s="68"/>
      <c r="AJ89" s="68"/>
      <c r="AK89" s="96"/>
      <c r="AL89" s="68"/>
      <c r="AM89" s="68"/>
      <c r="AN89" s="96"/>
      <c r="AO89" s="68"/>
      <c r="AP89" s="68"/>
      <c r="AQ89" s="68"/>
      <c r="AR89" s="68"/>
      <c r="AS89" s="66"/>
      <c r="AT89" s="69"/>
    </row>
    <row r="90" spans="1:46">
      <c r="A90" s="70"/>
      <c r="B90" s="70"/>
      <c r="C90" s="71"/>
      <c r="D90" s="73"/>
      <c r="E90" s="72"/>
      <c r="F90" s="72"/>
      <c r="G90" s="73"/>
      <c r="H90" s="72"/>
      <c r="I90" s="72"/>
      <c r="J90" s="73"/>
      <c r="K90" s="72"/>
      <c r="L90" s="72"/>
      <c r="M90" s="73"/>
      <c r="N90" s="72"/>
      <c r="O90" s="72"/>
      <c r="P90" s="73"/>
      <c r="R90" s="72"/>
      <c r="S90" s="73"/>
      <c r="U90" s="72"/>
      <c r="V90" s="73"/>
      <c r="X90" s="72"/>
      <c r="Y90" s="73"/>
      <c r="AA90" s="72"/>
      <c r="AB90" s="73"/>
      <c r="AD90" s="72"/>
      <c r="AE90" s="73"/>
      <c r="AG90" s="72"/>
      <c r="AH90" s="73"/>
      <c r="AJ90" s="72"/>
      <c r="AK90" s="73"/>
      <c r="AM90" s="72"/>
      <c r="AN90" s="73"/>
      <c r="AP90" s="72"/>
      <c r="AS90" s="71"/>
    </row>
    <row r="91" spans="1:46" s="30" customFormat="1" ht="22.5">
      <c r="A91" s="28" t="s">
        <v>162</v>
      </c>
      <c r="B91" s="28"/>
      <c r="C91" s="29"/>
      <c r="AS91" s="29"/>
    </row>
    <row r="92" spans="1:46" ht="19.5" thickBot="1">
      <c r="A92" s="25" t="s">
        <v>158</v>
      </c>
    </row>
    <row r="93" spans="1:46" s="1" customFormat="1" ht="37.5" customHeight="1">
      <c r="A93" s="115" t="s">
        <v>66</v>
      </c>
      <c r="B93" s="116"/>
      <c r="C93" s="121" t="s">
        <v>67</v>
      </c>
      <c r="D93" s="124" t="s">
        <v>68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05" t="s">
        <v>69</v>
      </c>
      <c r="AR93" s="106"/>
      <c r="AS93" s="106"/>
      <c r="AT93" s="107"/>
    </row>
    <row r="94" spans="1:46" s="1" customFormat="1" ht="60.75" customHeight="1" thickBot="1">
      <c r="A94" s="117"/>
      <c r="B94" s="118"/>
      <c r="C94" s="122"/>
      <c r="D94" s="111" t="s">
        <v>122</v>
      </c>
      <c r="E94" s="111"/>
      <c r="F94" s="111"/>
      <c r="G94" s="111" t="s">
        <v>122</v>
      </c>
      <c r="H94" s="111"/>
      <c r="I94" s="111"/>
      <c r="J94" s="111" t="s">
        <v>156</v>
      </c>
      <c r="K94" s="111"/>
      <c r="L94" s="111"/>
      <c r="M94" s="111" t="s">
        <v>58</v>
      </c>
      <c r="N94" s="111"/>
      <c r="O94" s="111"/>
      <c r="P94" s="111" t="s">
        <v>74</v>
      </c>
      <c r="Q94" s="111"/>
      <c r="R94" s="111"/>
      <c r="S94" s="111" t="s">
        <v>150</v>
      </c>
      <c r="T94" s="111"/>
      <c r="U94" s="111"/>
      <c r="V94" s="111" t="s">
        <v>76</v>
      </c>
      <c r="W94" s="111"/>
      <c r="X94" s="111"/>
      <c r="Y94" s="111" t="s">
        <v>152</v>
      </c>
      <c r="Z94" s="111"/>
      <c r="AA94" s="111"/>
      <c r="AB94" s="111" t="s">
        <v>153</v>
      </c>
      <c r="AC94" s="111"/>
      <c r="AD94" s="111"/>
      <c r="AE94" s="111" t="s">
        <v>154</v>
      </c>
      <c r="AF94" s="111"/>
      <c r="AG94" s="111"/>
      <c r="AH94" s="111" t="s">
        <v>155</v>
      </c>
      <c r="AI94" s="111"/>
      <c r="AJ94" s="111"/>
      <c r="AK94" s="111" t="s">
        <v>77</v>
      </c>
      <c r="AL94" s="111"/>
      <c r="AM94" s="111"/>
      <c r="AN94" s="111" t="s">
        <v>75</v>
      </c>
      <c r="AO94" s="111"/>
      <c r="AP94" s="129"/>
      <c r="AQ94" s="108"/>
      <c r="AR94" s="109"/>
      <c r="AS94" s="109"/>
      <c r="AT94" s="110"/>
    </row>
    <row r="95" spans="1:46" s="1" customFormat="1" ht="19.5" thickBot="1">
      <c r="A95" s="119"/>
      <c r="B95" s="120"/>
      <c r="C95" s="123"/>
      <c r="D95" s="75" t="s">
        <v>82</v>
      </c>
      <c r="E95" s="75" t="s">
        <v>83</v>
      </c>
      <c r="F95" s="75" t="s">
        <v>84</v>
      </c>
      <c r="G95" s="75" t="s">
        <v>82</v>
      </c>
      <c r="H95" s="75" t="s">
        <v>83</v>
      </c>
      <c r="I95" s="75" t="s">
        <v>84</v>
      </c>
      <c r="J95" s="75" t="s">
        <v>82</v>
      </c>
      <c r="K95" s="75" t="s">
        <v>83</v>
      </c>
      <c r="L95" s="75" t="s">
        <v>84</v>
      </c>
      <c r="M95" s="75" t="s">
        <v>82</v>
      </c>
      <c r="N95" s="75" t="s">
        <v>83</v>
      </c>
      <c r="O95" s="75" t="s">
        <v>84</v>
      </c>
      <c r="P95" s="75" t="s">
        <v>82</v>
      </c>
      <c r="Q95" s="75" t="s">
        <v>83</v>
      </c>
      <c r="R95" s="75" t="s">
        <v>84</v>
      </c>
      <c r="S95" s="75" t="s">
        <v>82</v>
      </c>
      <c r="T95" s="75" t="s">
        <v>83</v>
      </c>
      <c r="U95" s="75" t="s">
        <v>84</v>
      </c>
      <c r="V95" s="75" t="s">
        <v>82</v>
      </c>
      <c r="W95" s="75" t="s">
        <v>83</v>
      </c>
      <c r="X95" s="75" t="s">
        <v>84</v>
      </c>
      <c r="Y95" s="75" t="s">
        <v>82</v>
      </c>
      <c r="Z95" s="75" t="s">
        <v>83</v>
      </c>
      <c r="AA95" s="75" t="s">
        <v>84</v>
      </c>
      <c r="AB95" s="75" t="s">
        <v>82</v>
      </c>
      <c r="AC95" s="75" t="s">
        <v>83</v>
      </c>
      <c r="AD95" s="75" t="s">
        <v>84</v>
      </c>
      <c r="AE95" s="75" t="s">
        <v>82</v>
      </c>
      <c r="AF95" s="75" t="s">
        <v>83</v>
      </c>
      <c r="AG95" s="75" t="s">
        <v>84</v>
      </c>
      <c r="AH95" s="75" t="s">
        <v>82</v>
      </c>
      <c r="AI95" s="75" t="s">
        <v>83</v>
      </c>
      <c r="AJ95" s="75" t="s">
        <v>84</v>
      </c>
      <c r="AK95" s="75" t="s">
        <v>82</v>
      </c>
      <c r="AL95" s="75" t="s">
        <v>83</v>
      </c>
      <c r="AM95" s="75" t="s">
        <v>84</v>
      </c>
      <c r="AN95" s="75" t="s">
        <v>82</v>
      </c>
      <c r="AO95" s="75" t="s">
        <v>83</v>
      </c>
      <c r="AP95" s="75" t="s">
        <v>84</v>
      </c>
      <c r="AQ95" s="32" t="s">
        <v>85</v>
      </c>
      <c r="AR95" s="33" t="s">
        <v>86</v>
      </c>
      <c r="AS95" s="33"/>
      <c r="AT95" s="33" t="s">
        <v>87</v>
      </c>
    </row>
    <row r="96" spans="1:46">
      <c r="A96" s="34" t="s">
        <v>88</v>
      </c>
      <c r="B96" s="35"/>
      <c r="C96" s="36">
        <v>5</v>
      </c>
      <c r="D96" s="37"/>
      <c r="E96" s="38"/>
      <c r="F96" s="37">
        <f>SUM(D96*E96)</f>
        <v>0</v>
      </c>
      <c r="G96" s="37"/>
      <c r="H96" s="38"/>
      <c r="I96" s="37">
        <f>SUM(G96*H96)</f>
        <v>0</v>
      </c>
      <c r="J96" s="37"/>
      <c r="K96" s="37"/>
      <c r="L96" s="37">
        <f>SUM(J96*K96)</f>
        <v>0</v>
      </c>
      <c r="M96" s="39"/>
      <c r="N96" s="38">
        <v>0.8</v>
      </c>
      <c r="O96" s="37">
        <f>SUM(M96*N96)</f>
        <v>0</v>
      </c>
      <c r="P96" s="40"/>
      <c r="Q96" s="41">
        <v>0.4</v>
      </c>
      <c r="R96" s="37">
        <f>SUM(P96*Q96)</f>
        <v>0</v>
      </c>
      <c r="S96" s="40"/>
      <c r="T96" s="42">
        <v>0.25</v>
      </c>
      <c r="U96" s="37">
        <f>SUM(S96*T96)</f>
        <v>0</v>
      </c>
      <c r="V96" s="40"/>
      <c r="W96" s="41">
        <v>0.2</v>
      </c>
      <c r="X96" s="37">
        <f>SUM(V96*W96)</f>
        <v>0</v>
      </c>
      <c r="Y96" s="41"/>
      <c r="Z96" s="42">
        <v>0.17</v>
      </c>
      <c r="AA96" s="37">
        <f>SUM(Y96*Z96)</f>
        <v>0</v>
      </c>
      <c r="AB96" s="41"/>
      <c r="AC96" s="42">
        <v>0.18</v>
      </c>
      <c r="AD96" s="37">
        <f>SUM(AB96*AC96)</f>
        <v>0</v>
      </c>
      <c r="AE96" s="40"/>
      <c r="AF96" s="42">
        <v>0.72</v>
      </c>
      <c r="AG96" s="37">
        <f>SUM(AE96*AF96)</f>
        <v>0</v>
      </c>
      <c r="AH96" s="40"/>
      <c r="AI96" s="42">
        <v>0.72</v>
      </c>
      <c r="AJ96" s="37">
        <f>SUM(AH96*AI96)</f>
        <v>0</v>
      </c>
      <c r="AK96" s="42">
        <v>0.05</v>
      </c>
      <c r="AL96" s="41"/>
      <c r="AM96" s="37">
        <f>SUM(AK96*AL96)</f>
        <v>0</v>
      </c>
      <c r="AN96" s="42">
        <v>0.1</v>
      </c>
      <c r="AO96" s="41">
        <v>0.8</v>
      </c>
      <c r="AP96" s="37">
        <f>SUM(AN96*AO96)</f>
        <v>8.0000000000000016E-2</v>
      </c>
      <c r="AQ96" s="41">
        <f>SUM(D96+J96+M96+P96+S96+V96+Y96+AB96+AE96+AH96+AK96+AN96)</f>
        <v>0.15000000000000002</v>
      </c>
      <c r="AR96" s="43">
        <f>SUM(F96+L96+O96+R96+U96+X96+AA96+AD96+AG96+AJ96+AM96+AP96)</f>
        <v>8.0000000000000016E-2</v>
      </c>
      <c r="AS96" s="36">
        <v>5</v>
      </c>
      <c r="AT96" s="44"/>
    </row>
    <row r="97" spans="1:46">
      <c r="A97" s="89" t="s">
        <v>147</v>
      </c>
      <c r="B97" s="112" t="s">
        <v>90</v>
      </c>
      <c r="C97" s="88">
        <v>45</v>
      </c>
      <c r="D97" s="91"/>
      <c r="E97" s="14"/>
      <c r="F97" s="47">
        <f t="shared" ref="F97:F110" si="64">SUM(D97*E97)</f>
        <v>0</v>
      </c>
      <c r="G97" s="91"/>
      <c r="H97" s="14"/>
      <c r="I97" s="47">
        <f t="shared" ref="I97:I110" si="65">SUM(G97*H97)</f>
        <v>0</v>
      </c>
      <c r="J97" s="47"/>
      <c r="K97" s="92"/>
      <c r="L97" s="47">
        <f t="shared" ref="L97:L110" si="66">SUM(J97*K97)</f>
        <v>0</v>
      </c>
      <c r="M97" s="48"/>
      <c r="N97" s="14">
        <v>8.9</v>
      </c>
      <c r="O97" s="47">
        <f t="shared" ref="O97:O99" si="67">SUM(M97*N97)</f>
        <v>0</v>
      </c>
      <c r="P97" s="49"/>
      <c r="Q97" s="14">
        <v>4.8</v>
      </c>
      <c r="R97" s="47">
        <f t="shared" ref="R97:R110" si="68">SUM(P97*Q97)</f>
        <v>0</v>
      </c>
      <c r="S97" s="49"/>
      <c r="T97" s="14">
        <v>2.8</v>
      </c>
      <c r="U97" s="47">
        <f t="shared" ref="U97:U110" si="69">SUM(S97*T97)</f>
        <v>0</v>
      </c>
      <c r="V97" s="49"/>
      <c r="W97" s="14">
        <v>2.2000000000000002</v>
      </c>
      <c r="X97" s="47">
        <f t="shared" ref="X97:X110" si="70">SUM(V97*W97)</f>
        <v>0</v>
      </c>
      <c r="Y97" s="51"/>
      <c r="Z97" s="14">
        <v>1.7</v>
      </c>
      <c r="AA97" s="47">
        <f t="shared" ref="AA97:AA110" si="71">SUM(Y97*Z97)</f>
        <v>0</v>
      </c>
      <c r="AB97" s="51"/>
      <c r="AC97" s="14">
        <v>1.8</v>
      </c>
      <c r="AD97" s="47">
        <f t="shared" ref="AD97:AD110" si="72">SUM(AB97*AC97)</f>
        <v>0</v>
      </c>
      <c r="AE97" s="49"/>
      <c r="AF97" s="14">
        <v>7.4</v>
      </c>
      <c r="AG97" s="47">
        <f t="shared" ref="AG97:AG110" si="73">SUM(AE97*AF97)</f>
        <v>0</v>
      </c>
      <c r="AH97" s="49"/>
      <c r="AI97" s="14">
        <v>7.3</v>
      </c>
      <c r="AJ97" s="47">
        <f t="shared" ref="AJ97:AJ110" si="74">SUM(AH97*AI97)</f>
        <v>0</v>
      </c>
      <c r="AK97" s="50">
        <v>0.05</v>
      </c>
      <c r="AL97" s="14"/>
      <c r="AM97" s="47">
        <f t="shared" ref="AM97:AM110" si="75">SUM(AK97*AL97)</f>
        <v>0</v>
      </c>
      <c r="AN97" s="50">
        <v>0.1</v>
      </c>
      <c r="AO97" s="14">
        <v>8.6999999999999993</v>
      </c>
      <c r="AP97" s="47">
        <f t="shared" ref="AP97:AP110" si="76">SUM(AN97*AO97)</f>
        <v>0.87</v>
      </c>
      <c r="AQ97" s="51">
        <f t="shared" ref="AQ97:AQ110" si="77">SUM(D97+J97+M97+P97+S97+V97+Y97+AB97+AE97+AH97+AK97+AN97)</f>
        <v>0.15000000000000002</v>
      </c>
      <c r="AR97" s="52">
        <f t="shared" ref="AR97:AR110" si="78">SUM(F97+L97+O97+R97+U97+X97+AA97+AD97+AG97+AJ97+AM97+AP97)</f>
        <v>0.87</v>
      </c>
      <c r="AS97" s="88">
        <v>45</v>
      </c>
      <c r="AT97" s="90"/>
    </row>
    <row r="98" spans="1:46">
      <c r="A98" s="45" t="s">
        <v>148</v>
      </c>
      <c r="B98" s="112"/>
      <c r="C98" s="46">
        <v>5600</v>
      </c>
      <c r="D98" s="47"/>
      <c r="E98" s="48"/>
      <c r="F98" s="47">
        <f t="shared" si="64"/>
        <v>0</v>
      </c>
      <c r="G98" s="47"/>
      <c r="H98" s="48"/>
      <c r="I98" s="47">
        <f t="shared" si="65"/>
        <v>0</v>
      </c>
      <c r="J98" s="47"/>
      <c r="K98" s="54"/>
      <c r="L98" s="47">
        <f t="shared" si="66"/>
        <v>0</v>
      </c>
      <c r="M98" s="48"/>
      <c r="N98" s="48">
        <v>850</v>
      </c>
      <c r="O98" s="47">
        <f t="shared" si="67"/>
        <v>0</v>
      </c>
      <c r="P98" s="49"/>
      <c r="Q98" s="49">
        <v>846</v>
      </c>
      <c r="R98" s="47">
        <f t="shared" si="68"/>
        <v>0</v>
      </c>
      <c r="S98" s="49"/>
      <c r="T98" s="49">
        <v>230</v>
      </c>
      <c r="U98" s="47">
        <f t="shared" si="69"/>
        <v>0</v>
      </c>
      <c r="V98" s="49"/>
      <c r="W98" s="49">
        <v>120</v>
      </c>
      <c r="X98" s="47">
        <f t="shared" si="70"/>
        <v>0</v>
      </c>
      <c r="Y98" s="51"/>
      <c r="Z98" s="49">
        <v>175</v>
      </c>
      <c r="AA98" s="47">
        <f t="shared" si="71"/>
        <v>0</v>
      </c>
      <c r="AB98" s="51"/>
      <c r="AC98" s="49">
        <v>209</v>
      </c>
      <c r="AD98" s="47">
        <f t="shared" si="72"/>
        <v>0</v>
      </c>
      <c r="AE98" s="49"/>
      <c r="AF98" s="49">
        <v>865</v>
      </c>
      <c r="AG98" s="47">
        <f t="shared" si="73"/>
        <v>0</v>
      </c>
      <c r="AH98" s="49"/>
      <c r="AI98" s="49">
        <v>842</v>
      </c>
      <c r="AJ98" s="47">
        <f t="shared" si="74"/>
        <v>0</v>
      </c>
      <c r="AK98" s="50">
        <v>0.05</v>
      </c>
      <c r="AL98" s="49"/>
      <c r="AM98" s="47">
        <f t="shared" si="75"/>
        <v>0</v>
      </c>
      <c r="AN98" s="50">
        <v>0.1</v>
      </c>
      <c r="AO98" s="49">
        <v>900</v>
      </c>
      <c r="AP98" s="47">
        <f t="shared" si="76"/>
        <v>90</v>
      </c>
      <c r="AQ98" s="51">
        <f t="shared" si="77"/>
        <v>0.15000000000000002</v>
      </c>
      <c r="AR98" s="52">
        <f t="shared" si="78"/>
        <v>90</v>
      </c>
      <c r="AS98" s="46">
        <v>5600</v>
      </c>
      <c r="AT98" s="53"/>
    </row>
    <row r="99" spans="1:46" ht="18.75" customHeight="1">
      <c r="A99" s="45" t="s">
        <v>89</v>
      </c>
      <c r="B99" s="112"/>
      <c r="C99" s="46">
        <v>885</v>
      </c>
      <c r="D99" s="47"/>
      <c r="E99" s="48"/>
      <c r="F99" s="47">
        <f t="shared" si="64"/>
        <v>0</v>
      </c>
      <c r="G99" s="47"/>
      <c r="H99" s="48"/>
      <c r="I99" s="47">
        <f t="shared" si="65"/>
        <v>0</v>
      </c>
      <c r="J99" s="47"/>
      <c r="K99" s="54"/>
      <c r="L99" s="47">
        <f t="shared" si="66"/>
        <v>0</v>
      </c>
      <c r="M99" s="48"/>
      <c r="N99" s="48">
        <v>151</v>
      </c>
      <c r="O99" s="47">
        <f t="shared" si="67"/>
        <v>0</v>
      </c>
      <c r="P99" s="49"/>
      <c r="Q99" s="49">
        <v>37</v>
      </c>
      <c r="R99" s="47">
        <f t="shared" si="68"/>
        <v>0</v>
      </c>
      <c r="S99" s="49"/>
      <c r="T99" s="49">
        <v>16</v>
      </c>
      <c r="U99" s="47">
        <f t="shared" si="69"/>
        <v>0</v>
      </c>
      <c r="V99" s="49"/>
      <c r="W99" s="49">
        <v>12</v>
      </c>
      <c r="X99" s="47">
        <f t="shared" si="70"/>
        <v>0</v>
      </c>
      <c r="Y99" s="51"/>
      <c r="Z99" s="49">
        <v>26</v>
      </c>
      <c r="AA99" s="47">
        <f t="shared" si="71"/>
        <v>0</v>
      </c>
      <c r="AB99" s="51"/>
      <c r="AC99" s="49">
        <v>33</v>
      </c>
      <c r="AD99" s="47">
        <f t="shared" si="72"/>
        <v>0</v>
      </c>
      <c r="AE99" s="49"/>
      <c r="AF99" s="49">
        <v>121</v>
      </c>
      <c r="AG99" s="47">
        <f t="shared" si="73"/>
        <v>0</v>
      </c>
      <c r="AH99" s="49"/>
      <c r="AI99" s="49">
        <v>106</v>
      </c>
      <c r="AJ99" s="47">
        <f t="shared" si="74"/>
        <v>0</v>
      </c>
      <c r="AK99" s="50">
        <v>0.05</v>
      </c>
      <c r="AL99" s="49"/>
      <c r="AM99" s="47">
        <f t="shared" si="75"/>
        <v>0</v>
      </c>
      <c r="AN99" s="50">
        <v>0.1</v>
      </c>
      <c r="AO99" s="49">
        <v>178</v>
      </c>
      <c r="AP99" s="47">
        <f t="shared" si="76"/>
        <v>17.8</v>
      </c>
      <c r="AQ99" s="51">
        <f t="shared" si="77"/>
        <v>0.15000000000000002</v>
      </c>
      <c r="AR99" s="52">
        <f t="shared" si="78"/>
        <v>17.8</v>
      </c>
      <c r="AS99" s="46">
        <v>885</v>
      </c>
      <c r="AT99" s="53"/>
    </row>
    <row r="100" spans="1:46" ht="37.5">
      <c r="A100" s="45" t="s">
        <v>91</v>
      </c>
      <c r="B100" s="112"/>
      <c r="C100" s="46">
        <v>575</v>
      </c>
      <c r="D100" s="47"/>
      <c r="E100" s="48"/>
      <c r="F100" s="47">
        <f t="shared" si="64"/>
        <v>0</v>
      </c>
      <c r="G100" s="47"/>
      <c r="H100" s="48"/>
      <c r="I100" s="47">
        <f t="shared" si="65"/>
        <v>0</v>
      </c>
      <c r="J100" s="47"/>
      <c r="K100" s="54"/>
      <c r="L100" s="47">
        <f t="shared" si="66"/>
        <v>0</v>
      </c>
      <c r="M100" s="48"/>
      <c r="N100" s="48">
        <v>97</v>
      </c>
      <c r="O100" s="47">
        <f>SUM(M100*N100)</f>
        <v>0</v>
      </c>
      <c r="P100" s="49"/>
      <c r="Q100" s="51">
        <v>5.5</v>
      </c>
      <c r="R100" s="47">
        <f t="shared" si="68"/>
        <v>0</v>
      </c>
      <c r="S100" s="49"/>
      <c r="T100" s="51">
        <v>6.5</v>
      </c>
      <c r="U100" s="47">
        <f t="shared" si="69"/>
        <v>0</v>
      </c>
      <c r="V100" s="49"/>
      <c r="W100" s="49">
        <v>6</v>
      </c>
      <c r="X100" s="47">
        <f t="shared" si="70"/>
        <v>0</v>
      </c>
      <c r="Y100" s="51"/>
      <c r="Z100" s="49">
        <v>19</v>
      </c>
      <c r="AA100" s="47">
        <f t="shared" si="71"/>
        <v>0</v>
      </c>
      <c r="AB100" s="51"/>
      <c r="AC100" s="49">
        <v>21</v>
      </c>
      <c r="AD100" s="47">
        <f t="shared" si="72"/>
        <v>0</v>
      </c>
      <c r="AE100" s="49"/>
      <c r="AF100" s="49">
        <v>74</v>
      </c>
      <c r="AG100" s="47">
        <f t="shared" si="73"/>
        <v>0</v>
      </c>
      <c r="AH100" s="49"/>
      <c r="AI100" s="49">
        <v>57</v>
      </c>
      <c r="AJ100" s="47">
        <f t="shared" si="74"/>
        <v>0</v>
      </c>
      <c r="AK100" s="50">
        <v>0.05</v>
      </c>
      <c r="AL100" s="49"/>
      <c r="AM100" s="47">
        <f t="shared" si="75"/>
        <v>0</v>
      </c>
      <c r="AN100" s="50">
        <v>0.1</v>
      </c>
      <c r="AO100" s="49">
        <v>140</v>
      </c>
      <c r="AP100" s="47">
        <f t="shared" si="76"/>
        <v>14</v>
      </c>
      <c r="AQ100" s="51">
        <f t="shared" si="77"/>
        <v>0.15000000000000002</v>
      </c>
      <c r="AR100" s="52">
        <f t="shared" si="78"/>
        <v>14</v>
      </c>
      <c r="AS100" s="46">
        <v>575</v>
      </c>
      <c r="AT100" s="53"/>
    </row>
    <row r="101" spans="1:46">
      <c r="A101" s="45" t="s">
        <v>92</v>
      </c>
      <c r="B101" s="112"/>
      <c r="C101" s="46">
        <v>40</v>
      </c>
      <c r="D101" s="47"/>
      <c r="E101" s="47"/>
      <c r="F101" s="47">
        <f t="shared" si="64"/>
        <v>0</v>
      </c>
      <c r="G101" s="47"/>
      <c r="H101" s="47"/>
      <c r="I101" s="47">
        <f t="shared" si="65"/>
        <v>0</v>
      </c>
      <c r="J101" s="47"/>
      <c r="K101" s="47"/>
      <c r="L101" s="47">
        <f t="shared" si="66"/>
        <v>0</v>
      </c>
      <c r="M101" s="48"/>
      <c r="N101" s="47">
        <v>2</v>
      </c>
      <c r="O101" s="47">
        <f t="shared" ref="O101:O110" si="79">SUM(M101*N101)</f>
        <v>0</v>
      </c>
      <c r="P101" s="49"/>
      <c r="Q101" s="51">
        <v>2.5</v>
      </c>
      <c r="R101" s="47">
        <f t="shared" si="68"/>
        <v>0</v>
      </c>
      <c r="S101" s="49"/>
      <c r="T101" s="51">
        <v>0.5</v>
      </c>
      <c r="U101" s="47">
        <f t="shared" si="69"/>
        <v>0</v>
      </c>
      <c r="V101" s="49"/>
      <c r="W101" s="51">
        <v>0.6</v>
      </c>
      <c r="X101" s="47">
        <f t="shared" si="70"/>
        <v>0</v>
      </c>
      <c r="Y101" s="51"/>
      <c r="Z101" s="51">
        <v>2.9</v>
      </c>
      <c r="AA101" s="47">
        <f t="shared" si="71"/>
        <v>0</v>
      </c>
      <c r="AB101" s="51"/>
      <c r="AC101" s="51">
        <v>4.8</v>
      </c>
      <c r="AD101" s="47">
        <f t="shared" si="72"/>
        <v>0</v>
      </c>
      <c r="AE101" s="49"/>
      <c r="AF101" s="51">
        <v>6</v>
      </c>
      <c r="AG101" s="47">
        <f t="shared" si="73"/>
        <v>0</v>
      </c>
      <c r="AH101" s="49"/>
      <c r="AI101" s="51">
        <v>4.4000000000000004</v>
      </c>
      <c r="AJ101" s="47">
        <f t="shared" si="74"/>
        <v>0</v>
      </c>
      <c r="AK101" s="50">
        <v>0.05</v>
      </c>
      <c r="AL101" s="49">
        <v>320</v>
      </c>
      <c r="AM101" s="47">
        <f t="shared" si="75"/>
        <v>16</v>
      </c>
      <c r="AN101" s="50">
        <v>0.1</v>
      </c>
      <c r="AO101" s="49">
        <v>220</v>
      </c>
      <c r="AP101" s="47">
        <f t="shared" si="76"/>
        <v>22</v>
      </c>
      <c r="AQ101" s="51">
        <f t="shared" si="77"/>
        <v>0.15000000000000002</v>
      </c>
      <c r="AR101" s="52">
        <f t="shared" si="78"/>
        <v>38</v>
      </c>
      <c r="AS101" s="46">
        <v>40</v>
      </c>
      <c r="AT101" s="53"/>
    </row>
    <row r="102" spans="1:46">
      <c r="A102" s="45" t="s">
        <v>93</v>
      </c>
      <c r="B102" s="112"/>
      <c r="C102" s="46">
        <v>30</v>
      </c>
      <c r="D102" s="47"/>
      <c r="E102" s="47"/>
      <c r="F102" s="47">
        <f t="shared" si="64"/>
        <v>0</v>
      </c>
      <c r="G102" s="47"/>
      <c r="H102" s="47"/>
      <c r="I102" s="47">
        <f t="shared" si="65"/>
        <v>0</v>
      </c>
      <c r="J102" s="47"/>
      <c r="K102" s="48"/>
      <c r="L102" s="47">
        <f t="shared" si="66"/>
        <v>0</v>
      </c>
      <c r="M102" s="48"/>
      <c r="N102" s="47">
        <v>9.5</v>
      </c>
      <c r="O102" s="47">
        <f t="shared" si="79"/>
        <v>0</v>
      </c>
      <c r="P102" s="49"/>
      <c r="Q102" s="51">
        <v>0.5</v>
      </c>
      <c r="R102" s="47">
        <f t="shared" si="68"/>
        <v>0</v>
      </c>
      <c r="S102" s="49"/>
      <c r="T102" s="51">
        <v>0.5</v>
      </c>
      <c r="U102" s="47">
        <f t="shared" si="69"/>
        <v>0</v>
      </c>
      <c r="V102" s="49"/>
      <c r="W102" s="51">
        <v>0.6</v>
      </c>
      <c r="X102" s="47">
        <f t="shared" si="70"/>
        <v>0</v>
      </c>
      <c r="Y102" s="51"/>
      <c r="Z102" s="51">
        <v>2</v>
      </c>
      <c r="AA102" s="47">
        <f t="shared" si="71"/>
        <v>0</v>
      </c>
      <c r="AB102" s="51"/>
      <c r="AC102" s="51">
        <v>0.6</v>
      </c>
      <c r="AD102" s="47">
        <f t="shared" si="72"/>
        <v>0</v>
      </c>
      <c r="AE102" s="49"/>
      <c r="AF102" s="51">
        <v>1.6</v>
      </c>
      <c r="AG102" s="47">
        <f t="shared" si="73"/>
        <v>0</v>
      </c>
      <c r="AH102" s="49"/>
      <c r="AI102" s="51">
        <v>1.5</v>
      </c>
      <c r="AJ102" s="47">
        <f t="shared" si="74"/>
        <v>0</v>
      </c>
      <c r="AK102" s="50">
        <v>0.05</v>
      </c>
      <c r="AL102" s="49">
        <v>140</v>
      </c>
      <c r="AM102" s="47">
        <f t="shared" si="75"/>
        <v>7</v>
      </c>
      <c r="AN102" s="50">
        <v>0.1</v>
      </c>
      <c r="AO102" s="49">
        <v>100</v>
      </c>
      <c r="AP102" s="47">
        <f t="shared" si="76"/>
        <v>10</v>
      </c>
      <c r="AQ102" s="51">
        <f t="shared" si="77"/>
        <v>0.15000000000000002</v>
      </c>
      <c r="AR102" s="52">
        <f t="shared" si="78"/>
        <v>17</v>
      </c>
      <c r="AS102" s="46">
        <v>30</v>
      </c>
      <c r="AT102" s="53"/>
    </row>
    <row r="103" spans="1:46">
      <c r="A103" s="45" t="s">
        <v>94</v>
      </c>
      <c r="B103" s="112"/>
      <c r="C103" s="46">
        <v>1010</v>
      </c>
      <c r="D103" s="47"/>
      <c r="E103" s="48"/>
      <c r="F103" s="47">
        <f t="shared" si="64"/>
        <v>0</v>
      </c>
      <c r="G103" s="47"/>
      <c r="H103" s="48"/>
      <c r="I103" s="47">
        <f t="shared" si="65"/>
        <v>0</v>
      </c>
      <c r="J103" s="47"/>
      <c r="K103" s="48"/>
      <c r="L103" s="47">
        <f t="shared" si="66"/>
        <v>0</v>
      </c>
      <c r="M103" s="48"/>
      <c r="N103" s="48">
        <v>80</v>
      </c>
      <c r="O103" s="47">
        <f t="shared" si="79"/>
        <v>0</v>
      </c>
      <c r="P103" s="49"/>
      <c r="Q103" s="49">
        <v>350</v>
      </c>
      <c r="R103" s="47">
        <f t="shared" si="68"/>
        <v>0</v>
      </c>
      <c r="S103" s="49"/>
      <c r="T103" s="49">
        <v>14</v>
      </c>
      <c r="U103" s="47">
        <f t="shared" si="69"/>
        <v>0</v>
      </c>
      <c r="V103" s="49"/>
      <c r="W103" s="49">
        <v>10</v>
      </c>
      <c r="X103" s="47">
        <f t="shared" si="70"/>
        <v>0</v>
      </c>
      <c r="Y103" s="51"/>
      <c r="Z103" s="49">
        <v>27</v>
      </c>
      <c r="AA103" s="47">
        <f t="shared" si="71"/>
        <v>0</v>
      </c>
      <c r="AB103" s="51"/>
      <c r="AC103" s="49">
        <v>30</v>
      </c>
      <c r="AD103" s="47">
        <f t="shared" si="72"/>
        <v>0</v>
      </c>
      <c r="AE103" s="49"/>
      <c r="AF103" s="49">
        <v>226</v>
      </c>
      <c r="AG103" s="47">
        <f t="shared" si="73"/>
        <v>0</v>
      </c>
      <c r="AH103" s="49"/>
      <c r="AI103" s="49">
        <v>230</v>
      </c>
      <c r="AJ103" s="47">
        <f t="shared" si="74"/>
        <v>0</v>
      </c>
      <c r="AK103" s="50">
        <v>0.05</v>
      </c>
      <c r="AL103" s="49"/>
      <c r="AM103" s="47">
        <f t="shared" si="75"/>
        <v>0</v>
      </c>
      <c r="AN103" s="50">
        <v>0.1</v>
      </c>
      <c r="AO103" s="49"/>
      <c r="AP103" s="47">
        <f t="shared" si="76"/>
        <v>0</v>
      </c>
      <c r="AQ103" s="51">
        <f t="shared" si="77"/>
        <v>0.15000000000000002</v>
      </c>
      <c r="AR103" s="52">
        <f t="shared" si="78"/>
        <v>0</v>
      </c>
      <c r="AS103" s="46">
        <v>1010</v>
      </c>
      <c r="AT103" s="53"/>
    </row>
    <row r="104" spans="1:46">
      <c r="A104" s="45" t="s">
        <v>95</v>
      </c>
      <c r="B104" s="112"/>
      <c r="C104" s="46">
        <v>750</v>
      </c>
      <c r="D104" s="47"/>
      <c r="E104" s="48"/>
      <c r="F104" s="47">
        <f t="shared" si="64"/>
        <v>0</v>
      </c>
      <c r="G104" s="47"/>
      <c r="H104" s="48"/>
      <c r="I104" s="47">
        <f t="shared" si="65"/>
        <v>0</v>
      </c>
      <c r="J104" s="47"/>
      <c r="K104" s="48"/>
      <c r="L104" s="47">
        <f t="shared" si="66"/>
        <v>0</v>
      </c>
      <c r="M104" s="48"/>
      <c r="N104" s="48">
        <v>400</v>
      </c>
      <c r="O104" s="47">
        <f t="shared" si="79"/>
        <v>0</v>
      </c>
      <c r="P104" s="49"/>
      <c r="Q104" s="49"/>
      <c r="R104" s="47">
        <f t="shared" si="68"/>
        <v>0</v>
      </c>
      <c r="S104" s="49"/>
      <c r="T104" s="49">
        <v>6</v>
      </c>
      <c r="U104" s="47">
        <f t="shared" si="69"/>
        <v>0</v>
      </c>
      <c r="V104" s="49"/>
      <c r="W104" s="49">
        <v>5</v>
      </c>
      <c r="X104" s="47">
        <f t="shared" si="70"/>
        <v>0</v>
      </c>
      <c r="Y104" s="51"/>
      <c r="Z104" s="49">
        <v>5</v>
      </c>
      <c r="AA104" s="47">
        <f t="shared" si="71"/>
        <v>0</v>
      </c>
      <c r="AB104" s="51"/>
      <c r="AC104" s="49">
        <v>2</v>
      </c>
      <c r="AD104" s="47">
        <f t="shared" si="72"/>
        <v>0</v>
      </c>
      <c r="AE104" s="49"/>
      <c r="AF104" s="49">
        <v>12</v>
      </c>
      <c r="AG104" s="47">
        <f t="shared" si="73"/>
        <v>0</v>
      </c>
      <c r="AH104" s="49"/>
      <c r="AI104" s="49">
        <v>18</v>
      </c>
      <c r="AJ104" s="47">
        <f t="shared" si="74"/>
        <v>0</v>
      </c>
      <c r="AK104" s="50">
        <v>0.05</v>
      </c>
      <c r="AL104" s="49"/>
      <c r="AM104" s="47">
        <f t="shared" si="75"/>
        <v>0</v>
      </c>
      <c r="AN104" s="50">
        <v>0.1</v>
      </c>
      <c r="AO104" s="49"/>
      <c r="AP104" s="47">
        <f t="shared" si="76"/>
        <v>0</v>
      </c>
      <c r="AQ104" s="51">
        <f t="shared" si="77"/>
        <v>0.15000000000000002</v>
      </c>
      <c r="AR104" s="52">
        <f t="shared" si="78"/>
        <v>0</v>
      </c>
      <c r="AS104" s="46">
        <v>750</v>
      </c>
      <c r="AT104" s="53"/>
    </row>
    <row r="105" spans="1:46">
      <c r="A105" s="45" t="s">
        <v>96</v>
      </c>
      <c r="B105" s="112"/>
      <c r="C105" s="46">
        <v>520</v>
      </c>
      <c r="D105" s="47"/>
      <c r="E105" s="48"/>
      <c r="F105" s="47">
        <f t="shared" si="64"/>
        <v>0</v>
      </c>
      <c r="G105" s="47"/>
      <c r="H105" s="48"/>
      <c r="I105" s="47">
        <f t="shared" si="65"/>
        <v>0</v>
      </c>
      <c r="J105" s="47"/>
      <c r="K105" s="48"/>
      <c r="L105" s="47">
        <f t="shared" si="66"/>
        <v>0</v>
      </c>
      <c r="M105" s="48"/>
      <c r="N105" s="48">
        <v>45</v>
      </c>
      <c r="O105" s="47">
        <f t="shared" si="79"/>
        <v>0</v>
      </c>
      <c r="P105" s="49"/>
      <c r="Q105" s="49">
        <v>3</v>
      </c>
      <c r="R105" s="47">
        <f t="shared" si="68"/>
        <v>0</v>
      </c>
      <c r="S105" s="49"/>
      <c r="T105" s="49">
        <v>120</v>
      </c>
      <c r="U105" s="47">
        <f t="shared" si="69"/>
        <v>0</v>
      </c>
      <c r="V105" s="49"/>
      <c r="W105" s="49">
        <v>40</v>
      </c>
      <c r="X105" s="47">
        <f t="shared" si="70"/>
        <v>0</v>
      </c>
      <c r="Y105" s="51"/>
      <c r="Z105" s="49">
        <v>15</v>
      </c>
      <c r="AA105" s="47">
        <f t="shared" si="71"/>
        <v>0</v>
      </c>
      <c r="AB105" s="51"/>
      <c r="AC105" s="49">
        <v>15</v>
      </c>
      <c r="AD105" s="47">
        <f t="shared" si="72"/>
        <v>0</v>
      </c>
      <c r="AE105" s="49"/>
      <c r="AF105" s="49">
        <v>18</v>
      </c>
      <c r="AG105" s="47">
        <f t="shared" si="73"/>
        <v>0</v>
      </c>
      <c r="AH105" s="49"/>
      <c r="AI105" s="49">
        <v>44</v>
      </c>
      <c r="AJ105" s="47">
        <f t="shared" si="74"/>
        <v>0</v>
      </c>
      <c r="AK105" s="50">
        <v>0.05</v>
      </c>
      <c r="AL105" s="49"/>
      <c r="AM105" s="47">
        <f t="shared" si="75"/>
        <v>0</v>
      </c>
      <c r="AN105" s="50">
        <v>0.1</v>
      </c>
      <c r="AO105" s="49"/>
      <c r="AP105" s="47">
        <f t="shared" si="76"/>
        <v>0</v>
      </c>
      <c r="AQ105" s="51">
        <f t="shared" si="77"/>
        <v>0.15000000000000002</v>
      </c>
      <c r="AR105" s="52">
        <f t="shared" si="78"/>
        <v>0</v>
      </c>
      <c r="AS105" s="46">
        <v>520</v>
      </c>
      <c r="AT105" s="53"/>
    </row>
    <row r="106" spans="1:46">
      <c r="A106" s="45" t="s">
        <v>97</v>
      </c>
      <c r="B106" s="112"/>
      <c r="C106" s="46">
        <v>260</v>
      </c>
      <c r="D106" s="47"/>
      <c r="E106" s="48"/>
      <c r="F106" s="47">
        <f t="shared" si="64"/>
        <v>0</v>
      </c>
      <c r="G106" s="47"/>
      <c r="H106" s="48"/>
      <c r="I106" s="47">
        <f t="shared" si="65"/>
        <v>0</v>
      </c>
      <c r="J106" s="47"/>
      <c r="K106" s="48"/>
      <c r="L106" s="47">
        <f t="shared" si="66"/>
        <v>0</v>
      </c>
      <c r="M106" s="48"/>
      <c r="N106" s="48">
        <v>40</v>
      </c>
      <c r="O106" s="47">
        <f t="shared" si="79"/>
        <v>0</v>
      </c>
      <c r="P106" s="49"/>
      <c r="Q106" s="49">
        <v>13</v>
      </c>
      <c r="R106" s="47">
        <f t="shared" si="68"/>
        <v>0</v>
      </c>
      <c r="S106" s="49"/>
      <c r="T106" s="49">
        <v>2</v>
      </c>
      <c r="U106" s="47">
        <f t="shared" si="69"/>
        <v>0</v>
      </c>
      <c r="V106" s="49"/>
      <c r="W106" s="49">
        <v>1</v>
      </c>
      <c r="X106" s="47">
        <f t="shared" si="70"/>
        <v>0</v>
      </c>
      <c r="Y106" s="51"/>
      <c r="Z106" s="49">
        <v>7</v>
      </c>
      <c r="AA106" s="47">
        <f t="shared" si="71"/>
        <v>0</v>
      </c>
      <c r="AB106" s="51"/>
      <c r="AC106" s="49">
        <v>6</v>
      </c>
      <c r="AD106" s="47">
        <f t="shared" si="72"/>
        <v>0</v>
      </c>
      <c r="AE106" s="49"/>
      <c r="AF106" s="49">
        <v>25</v>
      </c>
      <c r="AG106" s="47">
        <f t="shared" si="73"/>
        <v>0</v>
      </c>
      <c r="AH106" s="49"/>
      <c r="AI106" s="49">
        <v>15</v>
      </c>
      <c r="AJ106" s="47">
        <f t="shared" si="74"/>
        <v>0</v>
      </c>
      <c r="AK106" s="50">
        <v>0.05</v>
      </c>
      <c r="AL106" s="49"/>
      <c r="AM106" s="47">
        <f t="shared" si="75"/>
        <v>0</v>
      </c>
      <c r="AN106" s="50">
        <v>0.1</v>
      </c>
      <c r="AO106" s="49">
        <v>150</v>
      </c>
      <c r="AP106" s="47">
        <f t="shared" si="76"/>
        <v>15</v>
      </c>
      <c r="AQ106" s="51">
        <f t="shared" si="77"/>
        <v>0.15000000000000002</v>
      </c>
      <c r="AR106" s="52">
        <f t="shared" si="78"/>
        <v>15</v>
      </c>
      <c r="AS106" s="46">
        <v>260</v>
      </c>
      <c r="AT106" s="53"/>
    </row>
    <row r="107" spans="1:46">
      <c r="A107" s="45" t="s">
        <v>98</v>
      </c>
      <c r="B107" s="112"/>
      <c r="C107" s="46">
        <v>18</v>
      </c>
      <c r="D107" s="47"/>
      <c r="E107" s="47"/>
      <c r="F107" s="47">
        <f t="shared" si="64"/>
        <v>0</v>
      </c>
      <c r="G107" s="47"/>
      <c r="H107" s="47"/>
      <c r="I107" s="47">
        <f t="shared" si="65"/>
        <v>0</v>
      </c>
      <c r="J107" s="47"/>
      <c r="K107" s="47"/>
      <c r="L107" s="47">
        <f t="shared" si="66"/>
        <v>0</v>
      </c>
      <c r="M107" s="48"/>
      <c r="N107" s="47">
        <v>1.9</v>
      </c>
      <c r="O107" s="47">
        <f t="shared" si="79"/>
        <v>0</v>
      </c>
      <c r="P107" s="49"/>
      <c r="Q107" s="51">
        <v>0.5</v>
      </c>
      <c r="R107" s="47">
        <f t="shared" si="68"/>
        <v>0</v>
      </c>
      <c r="S107" s="49"/>
      <c r="T107" s="51">
        <v>0.3</v>
      </c>
      <c r="U107" s="47">
        <f t="shared" si="69"/>
        <v>0</v>
      </c>
      <c r="V107" s="49"/>
      <c r="W107" s="51">
        <v>0.2</v>
      </c>
      <c r="X107" s="47">
        <f t="shared" si="70"/>
        <v>0</v>
      </c>
      <c r="Y107" s="51"/>
      <c r="Z107" s="51">
        <v>0.5</v>
      </c>
      <c r="AA107" s="47">
        <f t="shared" si="71"/>
        <v>0</v>
      </c>
      <c r="AB107" s="51"/>
      <c r="AC107" s="51">
        <v>0.5</v>
      </c>
      <c r="AD107" s="47">
        <f t="shared" si="72"/>
        <v>0</v>
      </c>
      <c r="AE107" s="49"/>
      <c r="AF107" s="51">
        <v>1.1000000000000001</v>
      </c>
      <c r="AG107" s="47">
        <f t="shared" si="73"/>
        <v>0</v>
      </c>
      <c r="AH107" s="49"/>
      <c r="AI107" s="51">
        <v>1.6</v>
      </c>
      <c r="AJ107" s="47">
        <f t="shared" si="74"/>
        <v>0</v>
      </c>
      <c r="AK107" s="50">
        <v>0.05</v>
      </c>
      <c r="AL107" s="49"/>
      <c r="AM107" s="47">
        <f t="shared" si="75"/>
        <v>0</v>
      </c>
      <c r="AN107" s="50">
        <v>0.1</v>
      </c>
      <c r="AO107" s="49">
        <v>1</v>
      </c>
      <c r="AP107" s="47">
        <f t="shared" si="76"/>
        <v>0.1</v>
      </c>
      <c r="AQ107" s="51">
        <f t="shared" si="77"/>
        <v>0.15000000000000002</v>
      </c>
      <c r="AR107" s="52">
        <f t="shared" si="78"/>
        <v>0.1</v>
      </c>
      <c r="AS107" s="46">
        <v>18</v>
      </c>
      <c r="AT107" s="53"/>
    </row>
    <row r="108" spans="1:46" ht="18.75" customHeight="1">
      <c r="A108" s="45" t="s">
        <v>99</v>
      </c>
      <c r="B108" s="112" t="s">
        <v>100</v>
      </c>
      <c r="C108" s="46">
        <v>140</v>
      </c>
      <c r="D108" s="47"/>
      <c r="E108" s="47"/>
      <c r="F108" s="47">
        <f t="shared" si="64"/>
        <v>0</v>
      </c>
      <c r="G108" s="47"/>
      <c r="H108" s="47"/>
      <c r="I108" s="47">
        <f t="shared" si="65"/>
        <v>0</v>
      </c>
      <c r="J108" s="47"/>
      <c r="K108" s="47"/>
      <c r="L108" s="47">
        <f t="shared" si="66"/>
        <v>0</v>
      </c>
      <c r="M108" s="48"/>
      <c r="N108" s="47">
        <v>2.6</v>
      </c>
      <c r="O108" s="47">
        <f t="shared" si="79"/>
        <v>0</v>
      </c>
      <c r="P108" s="49"/>
      <c r="Q108" s="51">
        <v>3.5</v>
      </c>
      <c r="R108" s="47">
        <f t="shared" si="68"/>
        <v>0</v>
      </c>
      <c r="S108" s="49"/>
      <c r="T108" s="51">
        <v>0.3</v>
      </c>
      <c r="U108" s="47">
        <f t="shared" si="69"/>
        <v>0</v>
      </c>
      <c r="V108" s="49"/>
      <c r="W108" s="49">
        <v>100</v>
      </c>
      <c r="X108" s="47">
        <f t="shared" si="70"/>
        <v>0</v>
      </c>
      <c r="Y108" s="51"/>
      <c r="Z108" s="49">
        <v>30</v>
      </c>
      <c r="AA108" s="47">
        <f t="shared" si="71"/>
        <v>0</v>
      </c>
      <c r="AB108" s="51"/>
      <c r="AC108" s="49">
        <v>60</v>
      </c>
      <c r="AD108" s="47">
        <f t="shared" si="72"/>
        <v>0</v>
      </c>
      <c r="AE108" s="49"/>
      <c r="AF108" s="49">
        <v>15</v>
      </c>
      <c r="AG108" s="47">
        <f t="shared" si="73"/>
        <v>0</v>
      </c>
      <c r="AH108" s="49"/>
      <c r="AI108" s="49">
        <v>10</v>
      </c>
      <c r="AJ108" s="47">
        <f t="shared" si="74"/>
        <v>0</v>
      </c>
      <c r="AK108" s="50">
        <v>0.05</v>
      </c>
      <c r="AL108" s="49"/>
      <c r="AM108" s="47">
        <f t="shared" si="75"/>
        <v>0</v>
      </c>
      <c r="AN108" s="50">
        <v>0.1</v>
      </c>
      <c r="AO108" s="49"/>
      <c r="AP108" s="47">
        <f t="shared" si="76"/>
        <v>0</v>
      </c>
      <c r="AQ108" s="51">
        <f t="shared" si="77"/>
        <v>0.15000000000000002</v>
      </c>
      <c r="AR108" s="52">
        <f t="shared" si="78"/>
        <v>0</v>
      </c>
      <c r="AS108" s="46">
        <v>140</v>
      </c>
      <c r="AT108" s="53"/>
    </row>
    <row r="109" spans="1:46">
      <c r="A109" s="45" t="s">
        <v>101</v>
      </c>
      <c r="B109" s="112"/>
      <c r="C109" s="46">
        <v>225</v>
      </c>
      <c r="D109" s="47"/>
      <c r="E109" s="48"/>
      <c r="F109" s="47">
        <f t="shared" si="64"/>
        <v>0</v>
      </c>
      <c r="G109" s="47"/>
      <c r="H109" s="48"/>
      <c r="I109" s="47">
        <f t="shared" si="65"/>
        <v>0</v>
      </c>
      <c r="J109" s="47"/>
      <c r="K109" s="48"/>
      <c r="L109" s="47">
        <f t="shared" si="66"/>
        <v>0</v>
      </c>
      <c r="M109" s="48"/>
      <c r="N109" s="47">
        <v>20</v>
      </c>
      <c r="O109" s="47">
        <f t="shared" si="79"/>
        <v>0</v>
      </c>
      <c r="P109" s="49"/>
      <c r="Q109" s="49"/>
      <c r="R109" s="47">
        <f t="shared" si="68"/>
        <v>0</v>
      </c>
      <c r="S109" s="49"/>
      <c r="T109" s="51">
        <v>0.4</v>
      </c>
      <c r="U109" s="47">
        <f t="shared" si="69"/>
        <v>0</v>
      </c>
      <c r="V109" s="49"/>
      <c r="W109" s="51">
        <v>1.5</v>
      </c>
      <c r="X109" s="47">
        <f t="shared" si="70"/>
        <v>0</v>
      </c>
      <c r="Y109" s="51"/>
      <c r="Z109" s="51">
        <v>45</v>
      </c>
      <c r="AA109" s="47">
        <f t="shared" si="71"/>
        <v>0</v>
      </c>
      <c r="AB109" s="51"/>
      <c r="AC109" s="51">
        <v>49</v>
      </c>
      <c r="AD109" s="47">
        <f t="shared" si="72"/>
        <v>0</v>
      </c>
      <c r="AE109" s="49"/>
      <c r="AF109" s="51">
        <v>63</v>
      </c>
      <c r="AG109" s="47">
        <f t="shared" si="73"/>
        <v>0</v>
      </c>
      <c r="AH109" s="49"/>
      <c r="AI109" s="51"/>
      <c r="AJ109" s="47">
        <f t="shared" si="74"/>
        <v>0</v>
      </c>
      <c r="AK109" s="50">
        <v>0.05</v>
      </c>
      <c r="AL109" s="49"/>
      <c r="AM109" s="47">
        <f t="shared" si="75"/>
        <v>0</v>
      </c>
      <c r="AN109" s="50">
        <v>0.1</v>
      </c>
      <c r="AO109" s="49"/>
      <c r="AP109" s="47">
        <f t="shared" si="76"/>
        <v>0</v>
      </c>
      <c r="AQ109" s="51">
        <f t="shared" si="77"/>
        <v>0.15000000000000002</v>
      </c>
      <c r="AR109" s="52">
        <f t="shared" si="78"/>
        <v>0</v>
      </c>
      <c r="AS109" s="46">
        <v>225</v>
      </c>
      <c r="AT109" s="53"/>
    </row>
    <row r="110" spans="1:46" ht="32.25" customHeight="1" thickBot="1">
      <c r="A110" s="56" t="s">
        <v>102</v>
      </c>
      <c r="B110" s="57" t="s">
        <v>103</v>
      </c>
      <c r="C110" s="79">
        <v>2.6</v>
      </c>
      <c r="D110" s="59"/>
      <c r="E110" s="60"/>
      <c r="F110" s="59">
        <f t="shared" si="64"/>
        <v>0</v>
      </c>
      <c r="G110" s="59"/>
      <c r="H110" s="60"/>
      <c r="I110" s="59">
        <f t="shared" si="65"/>
        <v>0</v>
      </c>
      <c r="J110" s="59"/>
      <c r="K110" s="60"/>
      <c r="L110" s="59">
        <f t="shared" si="66"/>
        <v>0</v>
      </c>
      <c r="M110" s="60"/>
      <c r="N110" s="60"/>
      <c r="O110" s="59">
        <f t="shared" si="79"/>
        <v>0</v>
      </c>
      <c r="P110" s="61"/>
      <c r="Q110" s="61">
        <v>5</v>
      </c>
      <c r="R110" s="59">
        <f t="shared" si="68"/>
        <v>0</v>
      </c>
      <c r="S110" s="61"/>
      <c r="T110" s="61"/>
      <c r="U110" s="59">
        <f t="shared" si="69"/>
        <v>0</v>
      </c>
      <c r="V110" s="61"/>
      <c r="W110" s="61"/>
      <c r="X110" s="59">
        <f t="shared" si="70"/>
        <v>0</v>
      </c>
      <c r="Y110" s="63"/>
      <c r="Z110" s="61">
        <v>5</v>
      </c>
      <c r="AA110" s="59">
        <f t="shared" si="71"/>
        <v>0</v>
      </c>
      <c r="AB110" s="63"/>
      <c r="AC110" s="61">
        <v>5</v>
      </c>
      <c r="AD110" s="59">
        <f t="shared" si="72"/>
        <v>0</v>
      </c>
      <c r="AE110" s="61"/>
      <c r="AF110" s="61">
        <v>380</v>
      </c>
      <c r="AG110" s="59">
        <f t="shared" si="73"/>
        <v>0</v>
      </c>
      <c r="AH110" s="61"/>
      <c r="AI110" s="61"/>
      <c r="AJ110" s="59">
        <f t="shared" si="74"/>
        <v>0</v>
      </c>
      <c r="AK110" s="62">
        <v>0.05</v>
      </c>
      <c r="AL110" s="61"/>
      <c r="AM110" s="59">
        <f t="shared" si="75"/>
        <v>0</v>
      </c>
      <c r="AN110" s="62">
        <v>0.1</v>
      </c>
      <c r="AO110" s="61"/>
      <c r="AP110" s="59">
        <f t="shared" si="76"/>
        <v>0</v>
      </c>
      <c r="AQ110" s="63">
        <f t="shared" si="77"/>
        <v>0.15000000000000002</v>
      </c>
      <c r="AR110" s="64">
        <f t="shared" si="78"/>
        <v>0</v>
      </c>
      <c r="AS110" s="79">
        <v>2.6</v>
      </c>
      <c r="AT110" s="65"/>
    </row>
    <row r="111" spans="1:46" s="1" customFormat="1" ht="19.5" thickBot="1">
      <c r="A111" s="80" t="s">
        <v>63</v>
      </c>
      <c r="B111" s="81"/>
      <c r="C111" s="66"/>
      <c r="D111" s="96"/>
      <c r="E111" s="67"/>
      <c r="F111" s="67"/>
      <c r="G111" s="96"/>
      <c r="H111" s="67"/>
      <c r="I111" s="67"/>
      <c r="J111" s="96"/>
      <c r="K111" s="67"/>
      <c r="L111" s="67"/>
      <c r="M111" s="96"/>
      <c r="N111" s="67"/>
      <c r="O111" s="67"/>
      <c r="P111" s="96"/>
      <c r="Q111" s="68"/>
      <c r="R111" s="68"/>
      <c r="S111" s="96"/>
      <c r="T111" s="68"/>
      <c r="U111" s="68"/>
      <c r="V111" s="96"/>
      <c r="W111" s="68"/>
      <c r="X111" s="68"/>
      <c r="Y111" s="96"/>
      <c r="Z111" s="68"/>
      <c r="AA111" s="68"/>
      <c r="AB111" s="96"/>
      <c r="AC111" s="68"/>
      <c r="AD111" s="68"/>
      <c r="AE111" s="96"/>
      <c r="AF111" s="68"/>
      <c r="AG111" s="68"/>
      <c r="AH111" s="96"/>
      <c r="AI111" s="68"/>
      <c r="AJ111" s="68"/>
      <c r="AK111" s="96"/>
      <c r="AL111" s="68"/>
      <c r="AM111" s="68"/>
      <c r="AN111" s="96"/>
      <c r="AO111" s="68"/>
      <c r="AP111" s="68"/>
      <c r="AQ111" s="68"/>
      <c r="AR111" s="68"/>
      <c r="AS111" s="66"/>
      <c r="AT111" s="69"/>
    </row>
    <row r="112" spans="1:46">
      <c r="A112" s="70"/>
      <c r="B112" s="70"/>
      <c r="C112" s="71"/>
      <c r="D112" s="73"/>
      <c r="E112" s="72"/>
      <c r="F112" s="72"/>
      <c r="G112" s="73"/>
      <c r="H112" s="72"/>
      <c r="I112" s="72"/>
      <c r="J112" s="73"/>
      <c r="K112" s="72"/>
      <c r="L112" s="72"/>
      <c r="M112" s="73"/>
      <c r="N112" s="72"/>
      <c r="O112" s="72"/>
      <c r="P112" s="73"/>
      <c r="R112" s="72"/>
      <c r="S112" s="73"/>
      <c r="U112" s="72"/>
      <c r="V112" s="73"/>
      <c r="X112" s="72"/>
      <c r="Y112" s="73"/>
      <c r="AA112" s="72"/>
      <c r="AB112" s="73"/>
      <c r="AD112" s="72"/>
      <c r="AE112" s="73"/>
      <c r="AG112" s="72"/>
      <c r="AH112" s="73"/>
      <c r="AJ112" s="72"/>
      <c r="AK112" s="73"/>
      <c r="AM112" s="72"/>
      <c r="AN112" s="73"/>
      <c r="AP112" s="72"/>
      <c r="AS112" s="71"/>
    </row>
    <row r="113" spans="1:46" s="30" customFormat="1" ht="22.5">
      <c r="A113" s="28" t="s">
        <v>163</v>
      </c>
      <c r="B113" s="28"/>
      <c r="C113" s="29"/>
      <c r="AS113" s="29"/>
    </row>
    <row r="114" spans="1:46" ht="19.5" thickBot="1">
      <c r="A114" s="25" t="s">
        <v>164</v>
      </c>
    </row>
    <row r="115" spans="1:46" s="1" customFormat="1" ht="37.5" customHeight="1">
      <c r="A115" s="115" t="s">
        <v>66</v>
      </c>
      <c r="B115" s="116"/>
      <c r="C115" s="121" t="s">
        <v>67</v>
      </c>
      <c r="D115" s="124" t="s">
        <v>68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05" t="s">
        <v>69</v>
      </c>
      <c r="AR115" s="106"/>
      <c r="AS115" s="106"/>
      <c r="AT115" s="107"/>
    </row>
    <row r="116" spans="1:46" s="1" customFormat="1" ht="60.75" customHeight="1" thickBot="1">
      <c r="A116" s="117"/>
      <c r="B116" s="118"/>
      <c r="C116" s="122"/>
      <c r="D116" s="111" t="s">
        <v>122</v>
      </c>
      <c r="E116" s="111"/>
      <c r="F116" s="111"/>
      <c r="G116" s="111" t="s">
        <v>122</v>
      </c>
      <c r="H116" s="111"/>
      <c r="I116" s="111"/>
      <c r="J116" s="111" t="s">
        <v>156</v>
      </c>
      <c r="K116" s="111"/>
      <c r="L116" s="111"/>
      <c r="M116" s="111" t="s">
        <v>58</v>
      </c>
      <c r="N116" s="111"/>
      <c r="O116" s="111"/>
      <c r="P116" s="111" t="s">
        <v>74</v>
      </c>
      <c r="Q116" s="111"/>
      <c r="R116" s="111"/>
      <c r="S116" s="111" t="s">
        <v>150</v>
      </c>
      <c r="T116" s="111"/>
      <c r="U116" s="111"/>
      <c r="V116" s="111" t="s">
        <v>76</v>
      </c>
      <c r="W116" s="111"/>
      <c r="X116" s="111"/>
      <c r="Y116" s="111" t="s">
        <v>152</v>
      </c>
      <c r="Z116" s="111"/>
      <c r="AA116" s="111"/>
      <c r="AB116" s="111" t="s">
        <v>153</v>
      </c>
      <c r="AC116" s="111"/>
      <c r="AD116" s="111"/>
      <c r="AE116" s="111" t="s">
        <v>154</v>
      </c>
      <c r="AF116" s="111"/>
      <c r="AG116" s="111"/>
      <c r="AH116" s="111" t="s">
        <v>155</v>
      </c>
      <c r="AI116" s="111"/>
      <c r="AJ116" s="111"/>
      <c r="AK116" s="111" t="s">
        <v>77</v>
      </c>
      <c r="AL116" s="111"/>
      <c r="AM116" s="111"/>
      <c r="AN116" s="111" t="s">
        <v>75</v>
      </c>
      <c r="AO116" s="111"/>
      <c r="AP116" s="129"/>
      <c r="AQ116" s="108"/>
      <c r="AR116" s="109"/>
      <c r="AS116" s="109"/>
      <c r="AT116" s="110"/>
    </row>
    <row r="117" spans="1:46" s="1" customFormat="1" ht="19.5" thickBot="1">
      <c r="A117" s="119"/>
      <c r="B117" s="120"/>
      <c r="C117" s="123"/>
      <c r="D117" s="75" t="s">
        <v>82</v>
      </c>
      <c r="E117" s="75" t="s">
        <v>83</v>
      </c>
      <c r="F117" s="75" t="s">
        <v>84</v>
      </c>
      <c r="G117" s="75" t="s">
        <v>82</v>
      </c>
      <c r="H117" s="75" t="s">
        <v>83</v>
      </c>
      <c r="I117" s="75" t="s">
        <v>84</v>
      </c>
      <c r="J117" s="75" t="s">
        <v>82</v>
      </c>
      <c r="K117" s="75" t="s">
        <v>83</v>
      </c>
      <c r="L117" s="75" t="s">
        <v>84</v>
      </c>
      <c r="M117" s="75" t="s">
        <v>82</v>
      </c>
      <c r="N117" s="75" t="s">
        <v>83</v>
      </c>
      <c r="O117" s="75" t="s">
        <v>84</v>
      </c>
      <c r="P117" s="75" t="s">
        <v>82</v>
      </c>
      <c r="Q117" s="75" t="s">
        <v>83</v>
      </c>
      <c r="R117" s="75" t="s">
        <v>84</v>
      </c>
      <c r="S117" s="75" t="s">
        <v>82</v>
      </c>
      <c r="T117" s="75" t="s">
        <v>83</v>
      </c>
      <c r="U117" s="75" t="s">
        <v>84</v>
      </c>
      <c r="V117" s="75" t="s">
        <v>82</v>
      </c>
      <c r="W117" s="75" t="s">
        <v>83</v>
      </c>
      <c r="X117" s="75" t="s">
        <v>84</v>
      </c>
      <c r="Y117" s="75" t="s">
        <v>82</v>
      </c>
      <c r="Z117" s="75" t="s">
        <v>83</v>
      </c>
      <c r="AA117" s="75" t="s">
        <v>84</v>
      </c>
      <c r="AB117" s="75" t="s">
        <v>82</v>
      </c>
      <c r="AC117" s="75" t="s">
        <v>83</v>
      </c>
      <c r="AD117" s="75" t="s">
        <v>84</v>
      </c>
      <c r="AE117" s="75" t="s">
        <v>82</v>
      </c>
      <c r="AF117" s="75" t="s">
        <v>83</v>
      </c>
      <c r="AG117" s="75" t="s">
        <v>84</v>
      </c>
      <c r="AH117" s="75" t="s">
        <v>82</v>
      </c>
      <c r="AI117" s="75" t="s">
        <v>83</v>
      </c>
      <c r="AJ117" s="75" t="s">
        <v>84</v>
      </c>
      <c r="AK117" s="75" t="s">
        <v>82</v>
      </c>
      <c r="AL117" s="75" t="s">
        <v>83</v>
      </c>
      <c r="AM117" s="75" t="s">
        <v>84</v>
      </c>
      <c r="AN117" s="75" t="s">
        <v>82</v>
      </c>
      <c r="AO117" s="75" t="s">
        <v>83</v>
      </c>
      <c r="AP117" s="75" t="s">
        <v>84</v>
      </c>
      <c r="AQ117" s="32" t="s">
        <v>85</v>
      </c>
      <c r="AR117" s="33" t="s">
        <v>86</v>
      </c>
      <c r="AS117" s="33"/>
      <c r="AT117" s="33" t="s">
        <v>87</v>
      </c>
    </row>
    <row r="118" spans="1:46">
      <c r="A118" s="34" t="s">
        <v>88</v>
      </c>
      <c r="B118" s="35"/>
      <c r="C118" s="36">
        <v>6</v>
      </c>
      <c r="D118" s="37"/>
      <c r="E118" s="38"/>
      <c r="F118" s="37">
        <f>SUM(D118*E118)</f>
        <v>0</v>
      </c>
      <c r="G118" s="37"/>
      <c r="H118" s="38"/>
      <c r="I118" s="37">
        <f>SUM(G118*H118)</f>
        <v>0</v>
      </c>
      <c r="J118" s="37"/>
      <c r="K118" s="37"/>
      <c r="L118" s="37">
        <f>SUM(J118*K118)</f>
        <v>0</v>
      </c>
      <c r="M118" s="39"/>
      <c r="N118" s="38">
        <v>0.8</v>
      </c>
      <c r="O118" s="37">
        <f>SUM(M118*N118)</f>
        <v>0</v>
      </c>
      <c r="P118" s="40"/>
      <c r="Q118" s="41">
        <v>0.4</v>
      </c>
      <c r="R118" s="37">
        <f>SUM(P118*Q118)</f>
        <v>0</v>
      </c>
      <c r="S118" s="40"/>
      <c r="T118" s="42">
        <v>0.25</v>
      </c>
      <c r="U118" s="37">
        <f>SUM(S118*T118)</f>
        <v>0</v>
      </c>
      <c r="V118" s="40"/>
      <c r="W118" s="41">
        <v>0.2</v>
      </c>
      <c r="X118" s="37">
        <f>SUM(V118*W118)</f>
        <v>0</v>
      </c>
      <c r="Y118" s="41"/>
      <c r="Z118" s="42">
        <v>0.17</v>
      </c>
      <c r="AA118" s="37">
        <f>SUM(Y118*Z118)</f>
        <v>0</v>
      </c>
      <c r="AB118" s="41"/>
      <c r="AC118" s="42">
        <v>0.18</v>
      </c>
      <c r="AD118" s="37">
        <f>SUM(AB118*AC118)</f>
        <v>0</v>
      </c>
      <c r="AE118" s="40"/>
      <c r="AF118" s="42">
        <v>0.72</v>
      </c>
      <c r="AG118" s="37">
        <f>SUM(AE118*AF118)</f>
        <v>0</v>
      </c>
      <c r="AH118" s="40"/>
      <c r="AI118" s="42">
        <v>0.72</v>
      </c>
      <c r="AJ118" s="37">
        <f>SUM(AH118*AI118)</f>
        <v>0</v>
      </c>
      <c r="AK118" s="42">
        <v>0.05</v>
      </c>
      <c r="AL118" s="41"/>
      <c r="AM118" s="37">
        <f>SUM(AK118*AL118)</f>
        <v>0</v>
      </c>
      <c r="AN118" s="42">
        <v>0.1</v>
      </c>
      <c r="AO118" s="41">
        <v>0.8</v>
      </c>
      <c r="AP118" s="37">
        <f>SUM(AN118*AO118)</f>
        <v>8.0000000000000016E-2</v>
      </c>
      <c r="AQ118" s="41">
        <f>SUM(D118+J118+M118+P118+S118+V118+Y118+AB118+AE118+AH118+AK118+AN118)</f>
        <v>0.15000000000000002</v>
      </c>
      <c r="AR118" s="43">
        <f>SUM(F118+L118+O118+R118+U118+X118+AA118+AD118+AG118+AJ118+AM118+AP118)</f>
        <v>8.0000000000000016E-2</v>
      </c>
      <c r="AS118" s="36">
        <v>6</v>
      </c>
      <c r="AT118" s="44"/>
    </row>
    <row r="119" spans="1:46">
      <c r="A119" s="89" t="s">
        <v>147</v>
      </c>
      <c r="B119" s="112" t="s">
        <v>90</v>
      </c>
      <c r="C119" s="88">
        <v>53.6</v>
      </c>
      <c r="D119" s="91"/>
      <c r="E119" s="14"/>
      <c r="F119" s="47">
        <f t="shared" ref="F119:F132" si="80">SUM(D119*E119)</f>
        <v>0</v>
      </c>
      <c r="G119" s="91"/>
      <c r="H119" s="14"/>
      <c r="I119" s="47">
        <f t="shared" ref="I119:I132" si="81">SUM(G119*H119)</f>
        <v>0</v>
      </c>
      <c r="J119" s="47"/>
      <c r="K119" s="92"/>
      <c r="L119" s="47">
        <f t="shared" ref="L119:L132" si="82">SUM(J119*K119)</f>
        <v>0</v>
      </c>
      <c r="M119" s="48"/>
      <c r="N119" s="14">
        <v>8.9</v>
      </c>
      <c r="O119" s="47">
        <f t="shared" ref="O119:O121" si="83">SUM(M119*N119)</f>
        <v>0</v>
      </c>
      <c r="P119" s="49"/>
      <c r="Q119" s="14">
        <v>4.8</v>
      </c>
      <c r="R119" s="47">
        <f t="shared" ref="R119:R132" si="84">SUM(P119*Q119)</f>
        <v>0</v>
      </c>
      <c r="S119" s="49"/>
      <c r="T119" s="14">
        <v>2.8</v>
      </c>
      <c r="U119" s="47">
        <f t="shared" ref="U119:U132" si="85">SUM(S119*T119)</f>
        <v>0</v>
      </c>
      <c r="V119" s="49"/>
      <c r="W119" s="14">
        <v>2.2000000000000002</v>
      </c>
      <c r="X119" s="47">
        <f t="shared" ref="X119:X132" si="86">SUM(V119*W119)</f>
        <v>0</v>
      </c>
      <c r="Y119" s="51"/>
      <c r="Z119" s="14">
        <v>1.7</v>
      </c>
      <c r="AA119" s="47">
        <f t="shared" ref="AA119:AA132" si="87">SUM(Y119*Z119)</f>
        <v>0</v>
      </c>
      <c r="AB119" s="51"/>
      <c r="AC119" s="14">
        <v>1.8</v>
      </c>
      <c r="AD119" s="47">
        <f t="shared" ref="AD119:AD132" si="88">SUM(AB119*AC119)</f>
        <v>0</v>
      </c>
      <c r="AE119" s="49"/>
      <c r="AF119" s="14">
        <v>7.4</v>
      </c>
      <c r="AG119" s="47">
        <f t="shared" ref="AG119:AG132" si="89">SUM(AE119*AF119)</f>
        <v>0</v>
      </c>
      <c r="AH119" s="49"/>
      <c r="AI119" s="14">
        <v>7.3</v>
      </c>
      <c r="AJ119" s="47">
        <f t="shared" ref="AJ119:AJ132" si="90">SUM(AH119*AI119)</f>
        <v>0</v>
      </c>
      <c r="AK119" s="50">
        <v>0.05</v>
      </c>
      <c r="AL119" s="14"/>
      <c r="AM119" s="47">
        <f t="shared" ref="AM119:AM132" si="91">SUM(AK119*AL119)</f>
        <v>0</v>
      </c>
      <c r="AN119" s="50">
        <v>0.1</v>
      </c>
      <c r="AO119" s="14">
        <v>8.6999999999999993</v>
      </c>
      <c r="AP119" s="47">
        <f t="shared" ref="AP119:AP132" si="92">SUM(AN119*AO119)</f>
        <v>0.87</v>
      </c>
      <c r="AQ119" s="51">
        <f t="shared" ref="AQ119:AQ132" si="93">SUM(D119+J119+M119+P119+S119+V119+Y119+AB119+AE119+AH119+AK119+AN119)</f>
        <v>0.15000000000000002</v>
      </c>
      <c r="AR119" s="52">
        <f t="shared" ref="AR119:AR132" si="94">SUM(F119+L119+O119+R119+U119+X119+AA119+AD119+AG119+AJ119+AM119+AP119)</f>
        <v>0.87</v>
      </c>
      <c r="AS119" s="88">
        <v>53.6</v>
      </c>
      <c r="AT119" s="90"/>
    </row>
    <row r="120" spans="1:46">
      <c r="A120" s="45" t="s">
        <v>148</v>
      </c>
      <c r="B120" s="112"/>
      <c r="C120" s="46">
        <v>6700</v>
      </c>
      <c r="D120" s="47"/>
      <c r="E120" s="48"/>
      <c r="F120" s="47">
        <f t="shared" si="80"/>
        <v>0</v>
      </c>
      <c r="G120" s="47"/>
      <c r="H120" s="48"/>
      <c r="I120" s="47">
        <f t="shared" si="81"/>
        <v>0</v>
      </c>
      <c r="J120" s="47"/>
      <c r="K120" s="54"/>
      <c r="L120" s="47">
        <f t="shared" si="82"/>
        <v>0</v>
      </c>
      <c r="M120" s="48"/>
      <c r="N120" s="48">
        <v>850</v>
      </c>
      <c r="O120" s="47">
        <f t="shared" si="83"/>
        <v>0</v>
      </c>
      <c r="P120" s="49"/>
      <c r="Q120" s="49">
        <v>846</v>
      </c>
      <c r="R120" s="47">
        <f t="shared" si="84"/>
        <v>0</v>
      </c>
      <c r="S120" s="49"/>
      <c r="T120" s="49">
        <v>230</v>
      </c>
      <c r="U120" s="47">
        <f t="shared" si="85"/>
        <v>0</v>
      </c>
      <c r="V120" s="49"/>
      <c r="W120" s="49">
        <v>120</v>
      </c>
      <c r="X120" s="47">
        <f t="shared" si="86"/>
        <v>0</v>
      </c>
      <c r="Y120" s="51"/>
      <c r="Z120" s="49">
        <v>175</v>
      </c>
      <c r="AA120" s="47">
        <f t="shared" si="87"/>
        <v>0</v>
      </c>
      <c r="AB120" s="51"/>
      <c r="AC120" s="49">
        <v>209</v>
      </c>
      <c r="AD120" s="47">
        <f t="shared" si="88"/>
        <v>0</v>
      </c>
      <c r="AE120" s="49"/>
      <c r="AF120" s="49">
        <v>865</v>
      </c>
      <c r="AG120" s="47">
        <f t="shared" si="89"/>
        <v>0</v>
      </c>
      <c r="AH120" s="49"/>
      <c r="AI120" s="49">
        <v>842</v>
      </c>
      <c r="AJ120" s="47">
        <f t="shared" si="90"/>
        <v>0</v>
      </c>
      <c r="AK120" s="50">
        <v>0.05</v>
      </c>
      <c r="AL120" s="49"/>
      <c r="AM120" s="47">
        <f t="shared" si="91"/>
        <v>0</v>
      </c>
      <c r="AN120" s="50">
        <v>0.1</v>
      </c>
      <c r="AO120" s="49">
        <v>900</v>
      </c>
      <c r="AP120" s="47">
        <f t="shared" si="92"/>
        <v>90</v>
      </c>
      <c r="AQ120" s="51">
        <f t="shared" si="93"/>
        <v>0.15000000000000002</v>
      </c>
      <c r="AR120" s="52">
        <f t="shared" si="94"/>
        <v>90</v>
      </c>
      <c r="AS120" s="46">
        <v>6700</v>
      </c>
      <c r="AT120" s="53"/>
    </row>
    <row r="121" spans="1:46" ht="18.75" customHeight="1">
      <c r="A121" s="45" t="s">
        <v>89</v>
      </c>
      <c r="B121" s="112"/>
      <c r="C121" s="46">
        <v>1015</v>
      </c>
      <c r="D121" s="47"/>
      <c r="E121" s="48"/>
      <c r="F121" s="47">
        <f t="shared" si="80"/>
        <v>0</v>
      </c>
      <c r="G121" s="47"/>
      <c r="H121" s="48"/>
      <c r="I121" s="47">
        <f t="shared" si="81"/>
        <v>0</v>
      </c>
      <c r="J121" s="47"/>
      <c r="K121" s="54"/>
      <c r="L121" s="47">
        <f t="shared" si="82"/>
        <v>0</v>
      </c>
      <c r="M121" s="48"/>
      <c r="N121" s="48">
        <v>151</v>
      </c>
      <c r="O121" s="47">
        <f t="shared" si="83"/>
        <v>0</v>
      </c>
      <c r="P121" s="49"/>
      <c r="Q121" s="49">
        <v>37</v>
      </c>
      <c r="R121" s="47">
        <f t="shared" si="84"/>
        <v>0</v>
      </c>
      <c r="S121" s="49"/>
      <c r="T121" s="49">
        <v>16</v>
      </c>
      <c r="U121" s="47">
        <f t="shared" si="85"/>
        <v>0</v>
      </c>
      <c r="V121" s="49"/>
      <c r="W121" s="49">
        <v>12</v>
      </c>
      <c r="X121" s="47">
        <f t="shared" si="86"/>
        <v>0</v>
      </c>
      <c r="Y121" s="51"/>
      <c r="Z121" s="49">
        <v>26</v>
      </c>
      <c r="AA121" s="47">
        <f t="shared" si="87"/>
        <v>0</v>
      </c>
      <c r="AB121" s="51"/>
      <c r="AC121" s="49">
        <v>33</v>
      </c>
      <c r="AD121" s="47">
        <f t="shared" si="88"/>
        <v>0</v>
      </c>
      <c r="AE121" s="49"/>
      <c r="AF121" s="49">
        <v>121</v>
      </c>
      <c r="AG121" s="47">
        <f t="shared" si="89"/>
        <v>0</v>
      </c>
      <c r="AH121" s="49"/>
      <c r="AI121" s="49">
        <v>106</v>
      </c>
      <c r="AJ121" s="47">
        <f t="shared" si="90"/>
        <v>0</v>
      </c>
      <c r="AK121" s="50">
        <v>0.05</v>
      </c>
      <c r="AL121" s="49"/>
      <c r="AM121" s="47">
        <f t="shared" si="91"/>
        <v>0</v>
      </c>
      <c r="AN121" s="50">
        <v>0.1</v>
      </c>
      <c r="AO121" s="49">
        <v>178</v>
      </c>
      <c r="AP121" s="47">
        <f t="shared" si="92"/>
        <v>17.8</v>
      </c>
      <c r="AQ121" s="51">
        <f t="shared" si="93"/>
        <v>0.15000000000000002</v>
      </c>
      <c r="AR121" s="52">
        <f t="shared" si="94"/>
        <v>17.8</v>
      </c>
      <c r="AS121" s="46">
        <v>1015</v>
      </c>
      <c r="AT121" s="53"/>
    </row>
    <row r="122" spans="1:46" ht="37.5">
      <c r="A122" s="45" t="s">
        <v>91</v>
      </c>
      <c r="B122" s="112"/>
      <c r="C122" s="46">
        <v>660</v>
      </c>
      <c r="D122" s="47"/>
      <c r="E122" s="48"/>
      <c r="F122" s="47">
        <f t="shared" si="80"/>
        <v>0</v>
      </c>
      <c r="G122" s="47"/>
      <c r="H122" s="48"/>
      <c r="I122" s="47">
        <f t="shared" si="81"/>
        <v>0</v>
      </c>
      <c r="J122" s="47"/>
      <c r="K122" s="54"/>
      <c r="L122" s="47">
        <f t="shared" si="82"/>
        <v>0</v>
      </c>
      <c r="M122" s="48"/>
      <c r="N122" s="48">
        <v>97</v>
      </c>
      <c r="O122" s="47">
        <f>SUM(M122*N122)</f>
        <v>0</v>
      </c>
      <c r="P122" s="49"/>
      <c r="Q122" s="51">
        <v>5.5</v>
      </c>
      <c r="R122" s="47">
        <f t="shared" si="84"/>
        <v>0</v>
      </c>
      <c r="S122" s="49"/>
      <c r="T122" s="51">
        <v>6.5</v>
      </c>
      <c r="U122" s="47">
        <f t="shared" si="85"/>
        <v>0</v>
      </c>
      <c r="V122" s="49"/>
      <c r="W122" s="49">
        <v>6</v>
      </c>
      <c r="X122" s="47">
        <f t="shared" si="86"/>
        <v>0</v>
      </c>
      <c r="Y122" s="51"/>
      <c r="Z122" s="49">
        <v>19</v>
      </c>
      <c r="AA122" s="47">
        <f t="shared" si="87"/>
        <v>0</v>
      </c>
      <c r="AB122" s="51"/>
      <c r="AC122" s="49">
        <v>21</v>
      </c>
      <c r="AD122" s="47">
        <f t="shared" si="88"/>
        <v>0</v>
      </c>
      <c r="AE122" s="49"/>
      <c r="AF122" s="49">
        <v>74</v>
      </c>
      <c r="AG122" s="47">
        <f t="shared" si="89"/>
        <v>0</v>
      </c>
      <c r="AH122" s="49"/>
      <c r="AI122" s="49">
        <v>57</v>
      </c>
      <c r="AJ122" s="47">
        <f t="shared" si="90"/>
        <v>0</v>
      </c>
      <c r="AK122" s="50">
        <v>0.05</v>
      </c>
      <c r="AL122" s="49"/>
      <c r="AM122" s="47">
        <f t="shared" si="91"/>
        <v>0</v>
      </c>
      <c r="AN122" s="50">
        <v>0.1</v>
      </c>
      <c r="AO122" s="49">
        <v>140</v>
      </c>
      <c r="AP122" s="47">
        <f t="shared" si="92"/>
        <v>14</v>
      </c>
      <c r="AQ122" s="51">
        <f t="shared" si="93"/>
        <v>0.15000000000000002</v>
      </c>
      <c r="AR122" s="52">
        <f t="shared" si="94"/>
        <v>14</v>
      </c>
      <c r="AS122" s="46">
        <v>660</v>
      </c>
      <c r="AT122" s="53"/>
    </row>
    <row r="123" spans="1:46">
      <c r="A123" s="45" t="s">
        <v>92</v>
      </c>
      <c r="B123" s="112"/>
      <c r="C123" s="46">
        <v>45</v>
      </c>
      <c r="D123" s="47"/>
      <c r="E123" s="47"/>
      <c r="F123" s="47">
        <f t="shared" si="80"/>
        <v>0</v>
      </c>
      <c r="G123" s="47"/>
      <c r="H123" s="47"/>
      <c r="I123" s="47">
        <f t="shared" si="81"/>
        <v>0</v>
      </c>
      <c r="J123" s="47"/>
      <c r="K123" s="47"/>
      <c r="L123" s="47">
        <f t="shared" si="82"/>
        <v>0</v>
      </c>
      <c r="M123" s="48"/>
      <c r="N123" s="47">
        <v>2</v>
      </c>
      <c r="O123" s="47">
        <f t="shared" ref="O123:O132" si="95">SUM(M123*N123)</f>
        <v>0</v>
      </c>
      <c r="P123" s="49"/>
      <c r="Q123" s="51">
        <v>2.5</v>
      </c>
      <c r="R123" s="47">
        <f t="shared" si="84"/>
        <v>0</v>
      </c>
      <c r="S123" s="49"/>
      <c r="T123" s="51">
        <v>0.5</v>
      </c>
      <c r="U123" s="47">
        <f t="shared" si="85"/>
        <v>0</v>
      </c>
      <c r="V123" s="49"/>
      <c r="W123" s="51">
        <v>0.6</v>
      </c>
      <c r="X123" s="47">
        <f t="shared" si="86"/>
        <v>0</v>
      </c>
      <c r="Y123" s="51"/>
      <c r="Z123" s="51">
        <v>2.9</v>
      </c>
      <c r="AA123" s="47">
        <f t="shared" si="87"/>
        <v>0</v>
      </c>
      <c r="AB123" s="51"/>
      <c r="AC123" s="51">
        <v>4.8</v>
      </c>
      <c r="AD123" s="47">
        <f t="shared" si="88"/>
        <v>0</v>
      </c>
      <c r="AE123" s="49"/>
      <c r="AF123" s="51">
        <v>6</v>
      </c>
      <c r="AG123" s="47">
        <f t="shared" si="89"/>
        <v>0</v>
      </c>
      <c r="AH123" s="49"/>
      <c r="AI123" s="51">
        <v>4.4000000000000004</v>
      </c>
      <c r="AJ123" s="47">
        <f t="shared" si="90"/>
        <v>0</v>
      </c>
      <c r="AK123" s="50">
        <v>0.05</v>
      </c>
      <c r="AL123" s="49">
        <v>320</v>
      </c>
      <c r="AM123" s="47">
        <f t="shared" si="91"/>
        <v>16</v>
      </c>
      <c r="AN123" s="50">
        <v>0.1</v>
      </c>
      <c r="AO123" s="49">
        <v>220</v>
      </c>
      <c r="AP123" s="47">
        <f t="shared" si="92"/>
        <v>22</v>
      </c>
      <c r="AQ123" s="51">
        <f t="shared" si="93"/>
        <v>0.15000000000000002</v>
      </c>
      <c r="AR123" s="52">
        <f t="shared" si="94"/>
        <v>38</v>
      </c>
      <c r="AS123" s="46">
        <v>45</v>
      </c>
      <c r="AT123" s="53"/>
    </row>
    <row r="124" spans="1:46">
      <c r="A124" s="45" t="s">
        <v>93</v>
      </c>
      <c r="B124" s="112"/>
      <c r="C124" s="46">
        <v>30</v>
      </c>
      <c r="D124" s="47"/>
      <c r="E124" s="47"/>
      <c r="F124" s="47">
        <f t="shared" si="80"/>
        <v>0</v>
      </c>
      <c r="G124" s="47"/>
      <c r="H124" s="47"/>
      <c r="I124" s="47">
        <f t="shared" si="81"/>
        <v>0</v>
      </c>
      <c r="J124" s="47"/>
      <c r="K124" s="48"/>
      <c r="L124" s="47">
        <f t="shared" si="82"/>
        <v>0</v>
      </c>
      <c r="M124" s="48"/>
      <c r="N124" s="47">
        <v>9.5</v>
      </c>
      <c r="O124" s="47">
        <f t="shared" si="95"/>
        <v>0</v>
      </c>
      <c r="P124" s="49"/>
      <c r="Q124" s="51">
        <v>0.5</v>
      </c>
      <c r="R124" s="47">
        <f t="shared" si="84"/>
        <v>0</v>
      </c>
      <c r="S124" s="49"/>
      <c r="T124" s="51">
        <v>0.5</v>
      </c>
      <c r="U124" s="47">
        <f t="shared" si="85"/>
        <v>0</v>
      </c>
      <c r="V124" s="49"/>
      <c r="W124" s="51">
        <v>0.6</v>
      </c>
      <c r="X124" s="47">
        <f t="shared" si="86"/>
        <v>0</v>
      </c>
      <c r="Y124" s="51"/>
      <c r="Z124" s="51">
        <v>2</v>
      </c>
      <c r="AA124" s="47">
        <f t="shared" si="87"/>
        <v>0</v>
      </c>
      <c r="AB124" s="51"/>
      <c r="AC124" s="51">
        <v>0.6</v>
      </c>
      <c r="AD124" s="47">
        <f t="shared" si="88"/>
        <v>0</v>
      </c>
      <c r="AE124" s="49"/>
      <c r="AF124" s="51">
        <v>1.6</v>
      </c>
      <c r="AG124" s="47">
        <f t="shared" si="89"/>
        <v>0</v>
      </c>
      <c r="AH124" s="49"/>
      <c r="AI124" s="51">
        <v>1.5</v>
      </c>
      <c r="AJ124" s="47">
        <f t="shared" si="90"/>
        <v>0</v>
      </c>
      <c r="AK124" s="50">
        <v>0.05</v>
      </c>
      <c r="AL124" s="49">
        <v>140</v>
      </c>
      <c r="AM124" s="47">
        <f t="shared" si="91"/>
        <v>7</v>
      </c>
      <c r="AN124" s="50">
        <v>0.1</v>
      </c>
      <c r="AO124" s="49">
        <v>100</v>
      </c>
      <c r="AP124" s="47">
        <f t="shared" si="92"/>
        <v>10</v>
      </c>
      <c r="AQ124" s="51">
        <f t="shared" si="93"/>
        <v>0.15000000000000002</v>
      </c>
      <c r="AR124" s="52">
        <f t="shared" si="94"/>
        <v>17</v>
      </c>
      <c r="AS124" s="46">
        <v>30</v>
      </c>
      <c r="AT124" s="53"/>
    </row>
    <row r="125" spans="1:46">
      <c r="A125" s="45" t="s">
        <v>94</v>
      </c>
      <c r="B125" s="112"/>
      <c r="C125" s="46">
        <v>1475</v>
      </c>
      <c r="D125" s="47"/>
      <c r="E125" s="48"/>
      <c r="F125" s="47">
        <f t="shared" si="80"/>
        <v>0</v>
      </c>
      <c r="G125" s="47"/>
      <c r="H125" s="48"/>
      <c r="I125" s="47">
        <f t="shared" si="81"/>
        <v>0</v>
      </c>
      <c r="J125" s="47"/>
      <c r="K125" s="48"/>
      <c r="L125" s="47">
        <f t="shared" si="82"/>
        <v>0</v>
      </c>
      <c r="M125" s="48"/>
      <c r="N125" s="48">
        <v>80</v>
      </c>
      <c r="O125" s="47">
        <f t="shared" si="95"/>
        <v>0</v>
      </c>
      <c r="P125" s="49"/>
      <c r="Q125" s="49">
        <v>350</v>
      </c>
      <c r="R125" s="47">
        <f t="shared" si="84"/>
        <v>0</v>
      </c>
      <c r="S125" s="49"/>
      <c r="T125" s="49">
        <v>14</v>
      </c>
      <c r="U125" s="47">
        <f t="shared" si="85"/>
        <v>0</v>
      </c>
      <c r="V125" s="49"/>
      <c r="W125" s="49">
        <v>10</v>
      </c>
      <c r="X125" s="47">
        <f t="shared" si="86"/>
        <v>0</v>
      </c>
      <c r="Y125" s="51"/>
      <c r="Z125" s="49">
        <v>27</v>
      </c>
      <c r="AA125" s="47">
        <f t="shared" si="87"/>
        <v>0</v>
      </c>
      <c r="AB125" s="51"/>
      <c r="AC125" s="49">
        <v>30</v>
      </c>
      <c r="AD125" s="47">
        <f t="shared" si="88"/>
        <v>0</v>
      </c>
      <c r="AE125" s="49"/>
      <c r="AF125" s="49">
        <v>226</v>
      </c>
      <c r="AG125" s="47">
        <f t="shared" si="89"/>
        <v>0</v>
      </c>
      <c r="AH125" s="49"/>
      <c r="AI125" s="49">
        <v>230</v>
      </c>
      <c r="AJ125" s="47">
        <f t="shared" si="90"/>
        <v>0</v>
      </c>
      <c r="AK125" s="50">
        <v>0.05</v>
      </c>
      <c r="AL125" s="49"/>
      <c r="AM125" s="47">
        <f t="shared" si="91"/>
        <v>0</v>
      </c>
      <c r="AN125" s="50">
        <v>0.1</v>
      </c>
      <c r="AO125" s="49"/>
      <c r="AP125" s="47">
        <f t="shared" si="92"/>
        <v>0</v>
      </c>
      <c r="AQ125" s="51">
        <f t="shared" si="93"/>
        <v>0.15000000000000002</v>
      </c>
      <c r="AR125" s="52">
        <f t="shared" si="94"/>
        <v>0</v>
      </c>
      <c r="AS125" s="46">
        <v>1475</v>
      </c>
      <c r="AT125" s="53"/>
    </row>
    <row r="126" spans="1:46">
      <c r="A126" s="45" t="s">
        <v>95</v>
      </c>
      <c r="B126" s="112"/>
      <c r="C126" s="46">
        <v>860</v>
      </c>
      <c r="D126" s="47"/>
      <c r="E126" s="48"/>
      <c r="F126" s="47">
        <f t="shared" si="80"/>
        <v>0</v>
      </c>
      <c r="G126" s="47"/>
      <c r="H126" s="48"/>
      <c r="I126" s="47">
        <f t="shared" si="81"/>
        <v>0</v>
      </c>
      <c r="J126" s="47"/>
      <c r="K126" s="48"/>
      <c r="L126" s="47">
        <f t="shared" si="82"/>
        <v>0</v>
      </c>
      <c r="M126" s="48"/>
      <c r="N126" s="48">
        <v>400</v>
      </c>
      <c r="O126" s="47">
        <f t="shared" si="95"/>
        <v>0</v>
      </c>
      <c r="P126" s="49"/>
      <c r="Q126" s="49"/>
      <c r="R126" s="47">
        <f t="shared" si="84"/>
        <v>0</v>
      </c>
      <c r="S126" s="49"/>
      <c r="T126" s="49">
        <v>6</v>
      </c>
      <c r="U126" s="47">
        <f t="shared" si="85"/>
        <v>0</v>
      </c>
      <c r="V126" s="49"/>
      <c r="W126" s="49">
        <v>5</v>
      </c>
      <c r="X126" s="47">
        <f t="shared" si="86"/>
        <v>0</v>
      </c>
      <c r="Y126" s="51"/>
      <c r="Z126" s="49">
        <v>5</v>
      </c>
      <c r="AA126" s="47">
        <f t="shared" si="87"/>
        <v>0</v>
      </c>
      <c r="AB126" s="51"/>
      <c r="AC126" s="49">
        <v>2</v>
      </c>
      <c r="AD126" s="47">
        <f t="shared" si="88"/>
        <v>0</v>
      </c>
      <c r="AE126" s="49"/>
      <c r="AF126" s="49">
        <v>12</v>
      </c>
      <c r="AG126" s="47">
        <f t="shared" si="89"/>
        <v>0</v>
      </c>
      <c r="AH126" s="49"/>
      <c r="AI126" s="49">
        <v>18</v>
      </c>
      <c r="AJ126" s="47">
        <f t="shared" si="90"/>
        <v>0</v>
      </c>
      <c r="AK126" s="50">
        <v>0.05</v>
      </c>
      <c r="AL126" s="49"/>
      <c r="AM126" s="47">
        <f t="shared" si="91"/>
        <v>0</v>
      </c>
      <c r="AN126" s="50">
        <v>0.1</v>
      </c>
      <c r="AO126" s="49"/>
      <c r="AP126" s="47">
        <f t="shared" si="92"/>
        <v>0</v>
      </c>
      <c r="AQ126" s="51">
        <f t="shared" si="93"/>
        <v>0.15000000000000002</v>
      </c>
      <c r="AR126" s="52">
        <f t="shared" si="94"/>
        <v>0</v>
      </c>
      <c r="AS126" s="46">
        <v>860</v>
      </c>
      <c r="AT126" s="53"/>
    </row>
    <row r="127" spans="1:46">
      <c r="A127" s="45" t="s">
        <v>96</v>
      </c>
      <c r="B127" s="112"/>
      <c r="C127" s="46">
        <v>595</v>
      </c>
      <c r="D127" s="47"/>
      <c r="E127" s="48"/>
      <c r="F127" s="47">
        <f t="shared" si="80"/>
        <v>0</v>
      </c>
      <c r="G127" s="47"/>
      <c r="H127" s="48"/>
      <c r="I127" s="47">
        <f t="shared" si="81"/>
        <v>0</v>
      </c>
      <c r="J127" s="47"/>
      <c r="K127" s="48"/>
      <c r="L127" s="47">
        <f t="shared" si="82"/>
        <v>0</v>
      </c>
      <c r="M127" s="48"/>
      <c r="N127" s="48">
        <v>45</v>
      </c>
      <c r="O127" s="47">
        <f t="shared" si="95"/>
        <v>0</v>
      </c>
      <c r="P127" s="49"/>
      <c r="Q127" s="49">
        <v>3</v>
      </c>
      <c r="R127" s="47">
        <f t="shared" si="84"/>
        <v>0</v>
      </c>
      <c r="S127" s="49"/>
      <c r="T127" s="49">
        <v>120</v>
      </c>
      <c r="U127" s="47">
        <f t="shared" si="85"/>
        <v>0</v>
      </c>
      <c r="V127" s="49"/>
      <c r="W127" s="49">
        <v>40</v>
      </c>
      <c r="X127" s="47">
        <f t="shared" si="86"/>
        <v>0</v>
      </c>
      <c r="Y127" s="51"/>
      <c r="Z127" s="49">
        <v>15</v>
      </c>
      <c r="AA127" s="47">
        <f t="shared" si="87"/>
        <v>0</v>
      </c>
      <c r="AB127" s="51"/>
      <c r="AC127" s="49">
        <v>15</v>
      </c>
      <c r="AD127" s="47">
        <f t="shared" si="88"/>
        <v>0</v>
      </c>
      <c r="AE127" s="49"/>
      <c r="AF127" s="49">
        <v>18</v>
      </c>
      <c r="AG127" s="47">
        <f t="shared" si="89"/>
        <v>0</v>
      </c>
      <c r="AH127" s="49"/>
      <c r="AI127" s="49">
        <v>44</v>
      </c>
      <c r="AJ127" s="47">
        <f t="shared" si="90"/>
        <v>0</v>
      </c>
      <c r="AK127" s="50">
        <v>0.05</v>
      </c>
      <c r="AL127" s="49"/>
      <c r="AM127" s="47">
        <f t="shared" si="91"/>
        <v>0</v>
      </c>
      <c r="AN127" s="50">
        <v>0.1</v>
      </c>
      <c r="AO127" s="49"/>
      <c r="AP127" s="47">
        <f t="shared" si="92"/>
        <v>0</v>
      </c>
      <c r="AQ127" s="51">
        <f t="shared" si="93"/>
        <v>0.15000000000000002</v>
      </c>
      <c r="AR127" s="52">
        <f t="shared" si="94"/>
        <v>0</v>
      </c>
      <c r="AS127" s="46">
        <v>595</v>
      </c>
      <c r="AT127" s="53"/>
    </row>
    <row r="128" spans="1:46">
      <c r="A128" s="45" t="s">
        <v>97</v>
      </c>
      <c r="B128" s="112"/>
      <c r="C128" s="46">
        <v>265</v>
      </c>
      <c r="D128" s="47"/>
      <c r="E128" s="48"/>
      <c r="F128" s="47">
        <f t="shared" si="80"/>
        <v>0</v>
      </c>
      <c r="G128" s="47"/>
      <c r="H128" s="48"/>
      <c r="I128" s="47">
        <f t="shared" si="81"/>
        <v>0</v>
      </c>
      <c r="J128" s="47"/>
      <c r="K128" s="48"/>
      <c r="L128" s="47">
        <f t="shared" si="82"/>
        <v>0</v>
      </c>
      <c r="M128" s="48"/>
      <c r="N128" s="48">
        <v>40</v>
      </c>
      <c r="O128" s="47">
        <f t="shared" si="95"/>
        <v>0</v>
      </c>
      <c r="P128" s="49"/>
      <c r="Q128" s="49">
        <v>13</v>
      </c>
      <c r="R128" s="47">
        <f t="shared" si="84"/>
        <v>0</v>
      </c>
      <c r="S128" s="49"/>
      <c r="T128" s="49">
        <v>2</v>
      </c>
      <c r="U128" s="47">
        <f t="shared" si="85"/>
        <v>0</v>
      </c>
      <c r="V128" s="49"/>
      <c r="W128" s="49">
        <v>1</v>
      </c>
      <c r="X128" s="47">
        <f t="shared" si="86"/>
        <v>0</v>
      </c>
      <c r="Y128" s="51"/>
      <c r="Z128" s="49">
        <v>7</v>
      </c>
      <c r="AA128" s="47">
        <f t="shared" si="87"/>
        <v>0</v>
      </c>
      <c r="AB128" s="51"/>
      <c r="AC128" s="49">
        <v>6</v>
      </c>
      <c r="AD128" s="47">
        <f t="shared" si="88"/>
        <v>0</v>
      </c>
      <c r="AE128" s="49"/>
      <c r="AF128" s="49">
        <v>25</v>
      </c>
      <c r="AG128" s="47">
        <f t="shared" si="89"/>
        <v>0</v>
      </c>
      <c r="AH128" s="49"/>
      <c r="AI128" s="49">
        <v>15</v>
      </c>
      <c r="AJ128" s="47">
        <f t="shared" si="90"/>
        <v>0</v>
      </c>
      <c r="AK128" s="50">
        <v>0.05</v>
      </c>
      <c r="AL128" s="49"/>
      <c r="AM128" s="47">
        <f t="shared" si="91"/>
        <v>0</v>
      </c>
      <c r="AN128" s="50">
        <v>0.1</v>
      </c>
      <c r="AO128" s="49">
        <v>150</v>
      </c>
      <c r="AP128" s="47">
        <f t="shared" si="92"/>
        <v>15</v>
      </c>
      <c r="AQ128" s="51">
        <f t="shared" si="93"/>
        <v>0.15000000000000002</v>
      </c>
      <c r="AR128" s="52">
        <f t="shared" si="94"/>
        <v>15</v>
      </c>
      <c r="AS128" s="46">
        <v>265</v>
      </c>
      <c r="AT128" s="53"/>
    </row>
    <row r="129" spans="1:46">
      <c r="A129" s="45" t="s">
        <v>98</v>
      </c>
      <c r="B129" s="112"/>
      <c r="C129" s="46">
        <v>20</v>
      </c>
      <c r="D129" s="47"/>
      <c r="E129" s="47"/>
      <c r="F129" s="47">
        <f t="shared" si="80"/>
        <v>0</v>
      </c>
      <c r="G129" s="47"/>
      <c r="H129" s="47"/>
      <c r="I129" s="47">
        <f t="shared" si="81"/>
        <v>0</v>
      </c>
      <c r="J129" s="47"/>
      <c r="K129" s="47"/>
      <c r="L129" s="47">
        <f t="shared" si="82"/>
        <v>0</v>
      </c>
      <c r="M129" s="48"/>
      <c r="N129" s="47">
        <v>1.9</v>
      </c>
      <c r="O129" s="47">
        <f t="shared" si="95"/>
        <v>0</v>
      </c>
      <c r="P129" s="49"/>
      <c r="Q129" s="51">
        <v>0.5</v>
      </c>
      <c r="R129" s="47">
        <f t="shared" si="84"/>
        <v>0</v>
      </c>
      <c r="S129" s="49"/>
      <c r="T129" s="51">
        <v>0.3</v>
      </c>
      <c r="U129" s="47">
        <f t="shared" si="85"/>
        <v>0</v>
      </c>
      <c r="V129" s="49"/>
      <c r="W129" s="51">
        <v>0.2</v>
      </c>
      <c r="X129" s="47">
        <f t="shared" si="86"/>
        <v>0</v>
      </c>
      <c r="Y129" s="51"/>
      <c r="Z129" s="51">
        <v>0.5</v>
      </c>
      <c r="AA129" s="47">
        <f t="shared" si="87"/>
        <v>0</v>
      </c>
      <c r="AB129" s="51"/>
      <c r="AC129" s="51">
        <v>0.5</v>
      </c>
      <c r="AD129" s="47">
        <f t="shared" si="88"/>
        <v>0</v>
      </c>
      <c r="AE129" s="49"/>
      <c r="AF129" s="51">
        <v>1.1000000000000001</v>
      </c>
      <c r="AG129" s="47">
        <f t="shared" si="89"/>
        <v>0</v>
      </c>
      <c r="AH129" s="49"/>
      <c r="AI129" s="51">
        <v>1.6</v>
      </c>
      <c r="AJ129" s="47">
        <f t="shared" si="90"/>
        <v>0</v>
      </c>
      <c r="AK129" s="50">
        <v>0.05</v>
      </c>
      <c r="AL129" s="49"/>
      <c r="AM129" s="47">
        <f t="shared" si="91"/>
        <v>0</v>
      </c>
      <c r="AN129" s="50">
        <v>0.1</v>
      </c>
      <c r="AO129" s="49">
        <v>1</v>
      </c>
      <c r="AP129" s="47">
        <f t="shared" si="92"/>
        <v>0.1</v>
      </c>
      <c r="AQ129" s="51">
        <f t="shared" si="93"/>
        <v>0.15000000000000002</v>
      </c>
      <c r="AR129" s="52">
        <f t="shared" si="94"/>
        <v>0.1</v>
      </c>
      <c r="AS129" s="46">
        <v>20</v>
      </c>
      <c r="AT129" s="53"/>
    </row>
    <row r="130" spans="1:46" ht="18.75" customHeight="1">
      <c r="A130" s="45" t="s">
        <v>99</v>
      </c>
      <c r="B130" s="112" t="s">
        <v>100</v>
      </c>
      <c r="C130" s="46">
        <v>145</v>
      </c>
      <c r="D130" s="47"/>
      <c r="E130" s="47"/>
      <c r="F130" s="47">
        <f t="shared" si="80"/>
        <v>0</v>
      </c>
      <c r="G130" s="47"/>
      <c r="H130" s="47"/>
      <c r="I130" s="47">
        <f t="shared" si="81"/>
        <v>0</v>
      </c>
      <c r="J130" s="47"/>
      <c r="K130" s="47"/>
      <c r="L130" s="47">
        <f t="shared" si="82"/>
        <v>0</v>
      </c>
      <c r="M130" s="48"/>
      <c r="N130" s="47">
        <v>2.6</v>
      </c>
      <c r="O130" s="47">
        <f t="shared" si="95"/>
        <v>0</v>
      </c>
      <c r="P130" s="49"/>
      <c r="Q130" s="51">
        <v>3.5</v>
      </c>
      <c r="R130" s="47">
        <f t="shared" si="84"/>
        <v>0</v>
      </c>
      <c r="S130" s="49"/>
      <c r="T130" s="51">
        <v>0.3</v>
      </c>
      <c r="U130" s="47">
        <f t="shared" si="85"/>
        <v>0</v>
      </c>
      <c r="V130" s="49"/>
      <c r="W130" s="49">
        <v>100</v>
      </c>
      <c r="X130" s="47">
        <f t="shared" si="86"/>
        <v>0</v>
      </c>
      <c r="Y130" s="51"/>
      <c r="Z130" s="49">
        <v>30</v>
      </c>
      <c r="AA130" s="47">
        <f t="shared" si="87"/>
        <v>0</v>
      </c>
      <c r="AB130" s="51"/>
      <c r="AC130" s="49">
        <v>60</v>
      </c>
      <c r="AD130" s="47">
        <f t="shared" si="88"/>
        <v>0</v>
      </c>
      <c r="AE130" s="49"/>
      <c r="AF130" s="49">
        <v>15</v>
      </c>
      <c r="AG130" s="47">
        <f t="shared" si="89"/>
        <v>0</v>
      </c>
      <c r="AH130" s="49"/>
      <c r="AI130" s="49">
        <v>10</v>
      </c>
      <c r="AJ130" s="47">
        <f t="shared" si="90"/>
        <v>0</v>
      </c>
      <c r="AK130" s="50">
        <v>0.05</v>
      </c>
      <c r="AL130" s="49"/>
      <c r="AM130" s="47">
        <f t="shared" si="91"/>
        <v>0</v>
      </c>
      <c r="AN130" s="50">
        <v>0.1</v>
      </c>
      <c r="AO130" s="49"/>
      <c r="AP130" s="47">
        <f t="shared" si="92"/>
        <v>0</v>
      </c>
      <c r="AQ130" s="51">
        <f t="shared" si="93"/>
        <v>0.15000000000000002</v>
      </c>
      <c r="AR130" s="52">
        <f t="shared" si="94"/>
        <v>0</v>
      </c>
      <c r="AS130" s="46">
        <v>145</v>
      </c>
      <c r="AT130" s="53"/>
    </row>
    <row r="131" spans="1:46">
      <c r="A131" s="45" t="s">
        <v>101</v>
      </c>
      <c r="B131" s="112"/>
      <c r="C131" s="46">
        <v>270</v>
      </c>
      <c r="D131" s="47"/>
      <c r="E131" s="48"/>
      <c r="F131" s="47">
        <f t="shared" si="80"/>
        <v>0</v>
      </c>
      <c r="G131" s="47"/>
      <c r="H131" s="48"/>
      <c r="I131" s="47">
        <f t="shared" si="81"/>
        <v>0</v>
      </c>
      <c r="J131" s="47"/>
      <c r="K131" s="48"/>
      <c r="L131" s="47">
        <f t="shared" si="82"/>
        <v>0</v>
      </c>
      <c r="M131" s="48"/>
      <c r="N131" s="47">
        <v>20</v>
      </c>
      <c r="O131" s="47">
        <f t="shared" si="95"/>
        <v>0</v>
      </c>
      <c r="P131" s="49"/>
      <c r="Q131" s="49"/>
      <c r="R131" s="47">
        <f t="shared" si="84"/>
        <v>0</v>
      </c>
      <c r="S131" s="49"/>
      <c r="T131" s="51">
        <v>0.4</v>
      </c>
      <c r="U131" s="47">
        <f t="shared" si="85"/>
        <v>0</v>
      </c>
      <c r="V131" s="49"/>
      <c r="W131" s="51">
        <v>1.5</v>
      </c>
      <c r="X131" s="47">
        <f t="shared" si="86"/>
        <v>0</v>
      </c>
      <c r="Y131" s="51"/>
      <c r="Z131" s="51">
        <v>45</v>
      </c>
      <c r="AA131" s="47">
        <f t="shared" si="87"/>
        <v>0</v>
      </c>
      <c r="AB131" s="51"/>
      <c r="AC131" s="51">
        <v>49</v>
      </c>
      <c r="AD131" s="47">
        <f t="shared" si="88"/>
        <v>0</v>
      </c>
      <c r="AE131" s="49"/>
      <c r="AF131" s="51">
        <v>63</v>
      </c>
      <c r="AG131" s="47">
        <f t="shared" si="89"/>
        <v>0</v>
      </c>
      <c r="AH131" s="49"/>
      <c r="AI131" s="51"/>
      <c r="AJ131" s="47">
        <f t="shared" si="90"/>
        <v>0</v>
      </c>
      <c r="AK131" s="50">
        <v>0.05</v>
      </c>
      <c r="AL131" s="49"/>
      <c r="AM131" s="47">
        <f t="shared" si="91"/>
        <v>0</v>
      </c>
      <c r="AN131" s="50">
        <v>0.1</v>
      </c>
      <c r="AO131" s="49"/>
      <c r="AP131" s="47">
        <f t="shared" si="92"/>
        <v>0</v>
      </c>
      <c r="AQ131" s="51">
        <f t="shared" si="93"/>
        <v>0.15000000000000002</v>
      </c>
      <c r="AR131" s="52">
        <f t="shared" si="94"/>
        <v>0</v>
      </c>
      <c r="AS131" s="46">
        <v>270</v>
      </c>
      <c r="AT131" s="53"/>
    </row>
    <row r="132" spans="1:46" ht="32.25" customHeight="1" thickBot="1">
      <c r="A132" s="56" t="s">
        <v>102</v>
      </c>
      <c r="B132" s="57" t="s">
        <v>103</v>
      </c>
      <c r="C132" s="79">
        <v>3.1</v>
      </c>
      <c r="D132" s="59"/>
      <c r="E132" s="60"/>
      <c r="F132" s="59">
        <f t="shared" si="80"/>
        <v>0</v>
      </c>
      <c r="G132" s="59"/>
      <c r="H132" s="60"/>
      <c r="I132" s="59">
        <f t="shared" si="81"/>
        <v>0</v>
      </c>
      <c r="J132" s="59"/>
      <c r="K132" s="60"/>
      <c r="L132" s="59">
        <f t="shared" si="82"/>
        <v>0</v>
      </c>
      <c r="M132" s="60"/>
      <c r="N132" s="60"/>
      <c r="O132" s="59">
        <f t="shared" si="95"/>
        <v>0</v>
      </c>
      <c r="P132" s="61"/>
      <c r="Q132" s="61">
        <v>5</v>
      </c>
      <c r="R132" s="59">
        <f t="shared" si="84"/>
        <v>0</v>
      </c>
      <c r="S132" s="61"/>
      <c r="T132" s="61"/>
      <c r="U132" s="59">
        <f t="shared" si="85"/>
        <v>0</v>
      </c>
      <c r="V132" s="61"/>
      <c r="W132" s="61"/>
      <c r="X132" s="59">
        <f t="shared" si="86"/>
        <v>0</v>
      </c>
      <c r="Y132" s="63"/>
      <c r="Z132" s="61">
        <v>5</v>
      </c>
      <c r="AA132" s="59">
        <f t="shared" si="87"/>
        <v>0</v>
      </c>
      <c r="AB132" s="63"/>
      <c r="AC132" s="61">
        <v>5</v>
      </c>
      <c r="AD132" s="59">
        <f t="shared" si="88"/>
        <v>0</v>
      </c>
      <c r="AE132" s="61"/>
      <c r="AF132" s="61">
        <v>380</v>
      </c>
      <c r="AG132" s="59">
        <f t="shared" si="89"/>
        <v>0</v>
      </c>
      <c r="AH132" s="61"/>
      <c r="AI132" s="61"/>
      <c r="AJ132" s="59">
        <f t="shared" si="90"/>
        <v>0</v>
      </c>
      <c r="AK132" s="62">
        <v>0.05</v>
      </c>
      <c r="AL132" s="61"/>
      <c r="AM132" s="59">
        <f t="shared" si="91"/>
        <v>0</v>
      </c>
      <c r="AN132" s="62">
        <v>0.1</v>
      </c>
      <c r="AO132" s="61"/>
      <c r="AP132" s="59">
        <f t="shared" si="92"/>
        <v>0</v>
      </c>
      <c r="AQ132" s="63">
        <f t="shared" si="93"/>
        <v>0.15000000000000002</v>
      </c>
      <c r="AR132" s="64">
        <f t="shared" si="94"/>
        <v>0</v>
      </c>
      <c r="AS132" s="79">
        <v>3.1</v>
      </c>
      <c r="AT132" s="65"/>
    </row>
    <row r="133" spans="1:46" s="1" customFormat="1" ht="19.5" thickBot="1">
      <c r="A133" s="80" t="s">
        <v>63</v>
      </c>
      <c r="B133" s="81"/>
      <c r="C133" s="66"/>
      <c r="D133" s="96"/>
      <c r="E133" s="67"/>
      <c r="F133" s="67"/>
      <c r="G133" s="96"/>
      <c r="H133" s="67"/>
      <c r="I133" s="67"/>
      <c r="J133" s="96"/>
      <c r="K133" s="67"/>
      <c r="L133" s="67"/>
      <c r="M133" s="96"/>
      <c r="N133" s="67"/>
      <c r="O133" s="67"/>
      <c r="P133" s="96"/>
      <c r="Q133" s="68"/>
      <c r="R133" s="68"/>
      <c r="S133" s="96"/>
      <c r="T133" s="68"/>
      <c r="U133" s="68"/>
      <c r="V133" s="96"/>
      <c r="W133" s="68"/>
      <c r="X133" s="68"/>
      <c r="Y133" s="96"/>
      <c r="Z133" s="68"/>
      <c r="AA133" s="68"/>
      <c r="AB133" s="96"/>
      <c r="AC133" s="68"/>
      <c r="AD133" s="68"/>
      <c r="AE133" s="96"/>
      <c r="AF133" s="68"/>
      <c r="AG133" s="68"/>
      <c r="AH133" s="96"/>
      <c r="AI133" s="68"/>
      <c r="AJ133" s="68"/>
      <c r="AK133" s="96"/>
      <c r="AL133" s="68"/>
      <c r="AM133" s="68"/>
      <c r="AN133" s="96"/>
      <c r="AO133" s="68"/>
      <c r="AP133" s="68"/>
      <c r="AQ133" s="68"/>
      <c r="AR133" s="68"/>
      <c r="AS133" s="66"/>
      <c r="AT133" s="69"/>
    </row>
    <row r="134" spans="1:46">
      <c r="A134" s="70"/>
      <c r="B134" s="70"/>
      <c r="C134" s="71"/>
      <c r="D134" s="73"/>
      <c r="E134" s="72"/>
      <c r="F134" s="72"/>
      <c r="G134" s="73"/>
      <c r="H134" s="72"/>
      <c r="I134" s="72"/>
      <c r="J134" s="73"/>
      <c r="K134" s="72"/>
      <c r="L134" s="72"/>
      <c r="M134" s="73"/>
      <c r="N134" s="72"/>
      <c r="O134" s="72"/>
      <c r="P134" s="73"/>
      <c r="R134" s="72"/>
      <c r="S134" s="73"/>
      <c r="U134" s="72"/>
      <c r="V134" s="73"/>
      <c r="X134" s="72"/>
      <c r="Y134" s="73"/>
      <c r="AA134" s="72"/>
      <c r="AB134" s="73"/>
      <c r="AD134" s="72"/>
      <c r="AE134" s="73"/>
      <c r="AG134" s="72"/>
      <c r="AH134" s="73"/>
      <c r="AJ134" s="72"/>
      <c r="AK134" s="73"/>
      <c r="AM134" s="72"/>
      <c r="AN134" s="73"/>
      <c r="AP134" s="72"/>
      <c r="AS134" s="71"/>
    </row>
    <row r="135" spans="1:46">
      <c r="A135" s="70"/>
      <c r="B135" s="70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AS135" s="71"/>
    </row>
    <row r="136" spans="1:46">
      <c r="A136" s="70"/>
      <c r="B136" s="70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AS136" s="71"/>
    </row>
    <row r="137" spans="1:46">
      <c r="A137" s="70"/>
      <c r="B137" s="70"/>
      <c r="C137" s="71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AS137" s="71"/>
    </row>
    <row r="138" spans="1:46">
      <c r="A138" s="70"/>
      <c r="B138" s="70"/>
      <c r="C138" s="71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AS138" s="71"/>
    </row>
    <row r="139" spans="1:46">
      <c r="A139" s="70"/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AS139" s="71"/>
    </row>
    <row r="140" spans="1:46">
      <c r="A140" s="70"/>
      <c r="B140" s="70"/>
      <c r="C140" s="71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AS140" s="71"/>
    </row>
    <row r="141" spans="1:46">
      <c r="A141" s="70"/>
      <c r="B141" s="70"/>
      <c r="C141" s="71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AS141" s="71"/>
    </row>
    <row r="142" spans="1:46">
      <c r="A142" s="70"/>
      <c r="B142" s="70"/>
      <c r="C142" s="71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AS142" s="71"/>
    </row>
    <row r="143" spans="1:46">
      <c r="A143" s="70"/>
      <c r="B143" s="70"/>
      <c r="C143" s="71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AS143" s="71"/>
    </row>
    <row r="144" spans="1:46">
      <c r="A144" s="70"/>
      <c r="B144" s="70"/>
      <c r="C144" s="71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AS144" s="71"/>
    </row>
    <row r="145" spans="1:45">
      <c r="A145" s="70"/>
      <c r="B145" s="70"/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AS145" s="71"/>
    </row>
    <row r="146" spans="1:45">
      <c r="A146" s="70"/>
      <c r="B146" s="70"/>
      <c r="C146" s="71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AS146" s="71"/>
    </row>
    <row r="147" spans="1:45">
      <c r="A147" s="70"/>
      <c r="B147" s="70"/>
      <c r="C147" s="71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AS147" s="71"/>
    </row>
    <row r="148" spans="1:45">
      <c r="A148" s="70"/>
      <c r="B148" s="70"/>
      <c r="C148" s="71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AS148" s="71"/>
    </row>
    <row r="149" spans="1:45">
      <c r="A149" s="70"/>
      <c r="B149" s="70"/>
      <c r="C149" s="71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AS149" s="71"/>
    </row>
    <row r="150" spans="1:45">
      <c r="A150" s="70"/>
      <c r="B150" s="70"/>
      <c r="C150" s="71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AS150" s="71"/>
    </row>
    <row r="151" spans="1:45">
      <c r="A151" s="70"/>
      <c r="B151" s="70"/>
      <c r="C151" s="71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AS151" s="71"/>
    </row>
    <row r="152" spans="1:45">
      <c r="A152" s="70"/>
      <c r="B152" s="70"/>
      <c r="C152" s="71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AS152" s="71"/>
    </row>
    <row r="153" spans="1:45">
      <c r="A153" s="70"/>
      <c r="B153" s="70"/>
      <c r="C153" s="71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AS153" s="71"/>
    </row>
    <row r="154" spans="1:45">
      <c r="A154" s="70"/>
      <c r="B154" s="70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AS154" s="71"/>
    </row>
    <row r="155" spans="1:45">
      <c r="A155" s="70"/>
      <c r="B155" s="70"/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AS155" s="71"/>
    </row>
    <row r="156" spans="1:45">
      <c r="A156" s="70"/>
      <c r="B156" s="70"/>
      <c r="C156" s="71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AS156" s="71"/>
    </row>
    <row r="157" spans="1:45">
      <c r="A157" s="70"/>
      <c r="B157" s="70"/>
      <c r="C157" s="71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AS157" s="71"/>
    </row>
    <row r="158" spans="1:45">
      <c r="A158" s="70"/>
      <c r="B158" s="70"/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AS158" s="71"/>
    </row>
    <row r="159" spans="1:45">
      <c r="A159" s="70"/>
      <c r="B159" s="70"/>
      <c r="C159" s="71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AS159" s="71"/>
    </row>
    <row r="160" spans="1:45">
      <c r="A160" s="70"/>
      <c r="B160" s="70"/>
      <c r="C160" s="71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AS160" s="71"/>
    </row>
    <row r="161" spans="1:45">
      <c r="A161" s="70"/>
      <c r="B161" s="70"/>
      <c r="C161" s="71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AS161" s="71"/>
    </row>
    <row r="162" spans="1:45">
      <c r="A162" s="70"/>
      <c r="B162" s="70"/>
      <c r="C162" s="71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AS162" s="71"/>
    </row>
    <row r="163" spans="1:45">
      <c r="A163" s="70"/>
      <c r="B163" s="70"/>
      <c r="C163" s="71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AS163" s="71"/>
    </row>
    <row r="164" spans="1:45">
      <c r="A164" s="70"/>
      <c r="B164" s="70"/>
      <c r="C164" s="71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AS164" s="71"/>
    </row>
    <row r="165" spans="1:45">
      <c r="A165" s="70"/>
      <c r="B165" s="70"/>
      <c r="C165" s="71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AS165" s="71"/>
    </row>
    <row r="166" spans="1:45">
      <c r="A166" s="70"/>
      <c r="B166" s="70"/>
      <c r="C166" s="71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AS166" s="71"/>
    </row>
    <row r="167" spans="1:45">
      <c r="A167" s="70"/>
      <c r="B167" s="70"/>
      <c r="C167" s="71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AS167" s="71"/>
    </row>
    <row r="168" spans="1:45">
      <c r="A168" s="70"/>
      <c r="B168" s="70"/>
      <c r="C168" s="71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AS168" s="71"/>
    </row>
    <row r="169" spans="1:45">
      <c r="A169" s="70"/>
      <c r="B169" s="70"/>
      <c r="C169" s="71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AS169" s="71"/>
    </row>
    <row r="170" spans="1:45">
      <c r="A170" s="70"/>
      <c r="B170" s="70"/>
      <c r="C170" s="71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AS170" s="71"/>
    </row>
    <row r="171" spans="1:45">
      <c r="A171" s="70"/>
      <c r="B171" s="70"/>
      <c r="C171" s="71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AS171" s="71"/>
    </row>
    <row r="172" spans="1:45">
      <c r="A172" s="70"/>
      <c r="B172" s="70"/>
      <c r="C172" s="71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AS172" s="71"/>
    </row>
    <row r="173" spans="1:45">
      <c r="A173" s="70"/>
      <c r="B173" s="70"/>
      <c r="C173" s="71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AS173" s="71"/>
    </row>
    <row r="174" spans="1:45">
      <c r="A174" s="70"/>
      <c r="B174" s="70"/>
      <c r="C174" s="71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AS174" s="71"/>
    </row>
    <row r="175" spans="1:45">
      <c r="A175" s="70"/>
      <c r="B175" s="70"/>
      <c r="C175" s="71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AS175" s="71"/>
    </row>
    <row r="176" spans="1:45">
      <c r="A176" s="70"/>
      <c r="B176" s="70"/>
      <c r="C176" s="71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AS176" s="71"/>
    </row>
    <row r="177" spans="1:45">
      <c r="A177" s="70"/>
      <c r="B177" s="70"/>
      <c r="C177" s="71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AS177" s="71"/>
    </row>
    <row r="178" spans="1:45">
      <c r="A178" s="70"/>
      <c r="B178" s="70"/>
      <c r="C178" s="71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AS178" s="71"/>
    </row>
    <row r="179" spans="1:45">
      <c r="A179" s="70"/>
      <c r="B179" s="70"/>
      <c r="C179" s="71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AS179" s="71"/>
    </row>
    <row r="180" spans="1:45">
      <c r="A180" s="70"/>
      <c r="B180" s="70"/>
      <c r="C180" s="71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AS180" s="71"/>
    </row>
    <row r="181" spans="1:45">
      <c r="A181" s="70"/>
      <c r="B181" s="70"/>
      <c r="C181" s="71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AS181" s="71"/>
    </row>
    <row r="182" spans="1:45">
      <c r="A182" s="70"/>
      <c r="B182" s="70"/>
      <c r="C182" s="71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AS182" s="71"/>
    </row>
    <row r="183" spans="1:45">
      <c r="A183" s="70"/>
      <c r="B183" s="70"/>
      <c r="C183" s="71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AS183" s="71"/>
    </row>
    <row r="184" spans="1:45">
      <c r="A184" s="70"/>
      <c r="B184" s="70"/>
      <c r="C184" s="71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AS184" s="71"/>
    </row>
    <row r="185" spans="1:45">
      <c r="A185" s="70"/>
      <c r="B185" s="70"/>
      <c r="C185" s="71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AS185" s="71"/>
    </row>
    <row r="186" spans="1:45">
      <c r="A186" s="70"/>
      <c r="B186" s="70"/>
      <c r="C186" s="71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AS186" s="71"/>
    </row>
    <row r="187" spans="1:45">
      <c r="A187" s="70"/>
      <c r="B187" s="70"/>
      <c r="C187" s="71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AS187" s="71"/>
    </row>
    <row r="188" spans="1:45">
      <c r="A188" s="70"/>
      <c r="B188" s="70"/>
      <c r="C188" s="71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AS188" s="71"/>
    </row>
    <row r="189" spans="1:45">
      <c r="A189" s="70"/>
      <c r="B189" s="70"/>
      <c r="C189" s="71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AS189" s="71"/>
    </row>
    <row r="190" spans="1:45">
      <c r="A190" s="70"/>
      <c r="B190" s="70"/>
      <c r="C190" s="71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AS190" s="71"/>
    </row>
    <row r="191" spans="1:45">
      <c r="A191" s="70"/>
      <c r="B191" s="70"/>
      <c r="C191" s="71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AS191" s="71"/>
    </row>
    <row r="192" spans="1:45">
      <c r="A192" s="70"/>
      <c r="B192" s="70"/>
      <c r="C192" s="71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AS192" s="71"/>
    </row>
    <row r="193" spans="1:45">
      <c r="A193" s="70"/>
      <c r="B193" s="70"/>
      <c r="C193" s="71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AS193" s="71"/>
    </row>
    <row r="194" spans="1:45">
      <c r="A194" s="70"/>
      <c r="B194" s="70"/>
      <c r="C194" s="71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AS194" s="71"/>
    </row>
    <row r="195" spans="1:45">
      <c r="A195" s="70"/>
      <c r="B195" s="70"/>
      <c r="C195" s="71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AS195" s="71"/>
    </row>
    <row r="196" spans="1:45">
      <c r="A196" s="70"/>
      <c r="B196" s="70"/>
      <c r="C196" s="71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AS196" s="71"/>
    </row>
    <row r="197" spans="1:45">
      <c r="A197" s="70"/>
      <c r="B197" s="70"/>
      <c r="C197" s="71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AS197" s="71"/>
    </row>
    <row r="198" spans="1:45">
      <c r="A198" s="70"/>
      <c r="B198" s="70"/>
      <c r="C198" s="71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AS198" s="71"/>
    </row>
    <row r="199" spans="1:45">
      <c r="A199" s="70"/>
      <c r="B199" s="70"/>
      <c r="C199" s="71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AS199" s="71"/>
    </row>
    <row r="200" spans="1:45">
      <c r="A200" s="70"/>
      <c r="B200" s="70"/>
      <c r="C200" s="71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AS200" s="71"/>
    </row>
    <row r="201" spans="1:45">
      <c r="A201" s="70"/>
      <c r="B201" s="70"/>
      <c r="C201" s="71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AS201" s="71"/>
    </row>
    <row r="202" spans="1:45">
      <c r="A202" s="70"/>
      <c r="B202" s="70"/>
      <c r="C202" s="71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AS202" s="71"/>
    </row>
    <row r="203" spans="1:45">
      <c r="A203" s="70"/>
      <c r="B203" s="70"/>
      <c r="C203" s="71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AS203" s="71"/>
    </row>
    <row r="204" spans="1:45">
      <c r="A204" s="70"/>
      <c r="B204" s="70"/>
      <c r="C204" s="71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AS204" s="71"/>
    </row>
    <row r="205" spans="1:45">
      <c r="A205" s="70"/>
      <c r="B205" s="70"/>
      <c r="C205" s="71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AS205" s="71"/>
    </row>
    <row r="206" spans="1:45">
      <c r="A206" s="70"/>
      <c r="B206" s="70"/>
      <c r="C206" s="71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AS206" s="71"/>
    </row>
    <row r="207" spans="1:45">
      <c r="A207" s="70"/>
      <c r="B207" s="70"/>
      <c r="C207" s="71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AS207" s="71"/>
    </row>
    <row r="208" spans="1:45">
      <c r="A208" s="70"/>
      <c r="B208" s="70"/>
      <c r="C208" s="71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AS208" s="71"/>
    </row>
    <row r="209" spans="1:45">
      <c r="A209" s="70"/>
      <c r="B209" s="70"/>
      <c r="C209" s="71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AS209" s="71"/>
    </row>
    <row r="210" spans="1:45">
      <c r="A210" s="70"/>
      <c r="B210" s="70"/>
      <c r="C210" s="71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AS210" s="71"/>
    </row>
    <row r="211" spans="1:45">
      <c r="A211" s="70"/>
      <c r="B211" s="70"/>
      <c r="C211" s="71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AS211" s="71"/>
    </row>
    <row r="212" spans="1:45">
      <c r="A212" s="70"/>
      <c r="B212" s="70"/>
      <c r="C212" s="71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AS212" s="71"/>
    </row>
    <row r="213" spans="1:45">
      <c r="A213" s="70"/>
      <c r="B213" s="70"/>
      <c r="C213" s="71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AS213" s="71"/>
    </row>
    <row r="214" spans="1:45">
      <c r="A214" s="70"/>
      <c r="B214" s="70"/>
      <c r="C214" s="71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AS214" s="71"/>
    </row>
    <row r="215" spans="1:45">
      <c r="A215" s="70"/>
      <c r="B215" s="70"/>
      <c r="C215" s="71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AS215" s="71"/>
    </row>
    <row r="216" spans="1:45">
      <c r="A216" s="70"/>
      <c r="B216" s="70"/>
      <c r="C216" s="71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AS216" s="71"/>
    </row>
    <row r="217" spans="1:45">
      <c r="A217" s="70"/>
      <c r="B217" s="70"/>
      <c r="C217" s="71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AS217" s="71"/>
    </row>
    <row r="218" spans="1:45">
      <c r="A218" s="70"/>
      <c r="B218" s="70"/>
      <c r="C218" s="71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AS218" s="71"/>
    </row>
    <row r="219" spans="1:45">
      <c r="A219" s="70"/>
      <c r="B219" s="70"/>
      <c r="C219" s="71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AS219" s="71"/>
    </row>
    <row r="220" spans="1:45">
      <c r="A220" s="70"/>
      <c r="B220" s="70"/>
      <c r="C220" s="71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AS220" s="71"/>
    </row>
    <row r="221" spans="1:45">
      <c r="A221" s="70"/>
      <c r="B221" s="70"/>
      <c r="C221" s="71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AS221" s="71"/>
    </row>
    <row r="222" spans="1:45">
      <c r="A222" s="70"/>
      <c r="B222" s="70"/>
      <c r="C222" s="71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AS222" s="71"/>
    </row>
    <row r="223" spans="1:45">
      <c r="A223" s="70"/>
      <c r="B223" s="70"/>
      <c r="C223" s="71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AS223" s="71"/>
    </row>
    <row r="224" spans="1:45">
      <c r="A224" s="70"/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AS224" s="71"/>
    </row>
    <row r="225" spans="1:45">
      <c r="A225" s="70"/>
      <c r="B225" s="70"/>
      <c r="C225" s="71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AS225" s="71"/>
    </row>
    <row r="226" spans="1:45">
      <c r="A226" s="70"/>
      <c r="B226" s="70"/>
      <c r="C226" s="71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AS226" s="71"/>
    </row>
    <row r="227" spans="1:45">
      <c r="A227" s="70"/>
      <c r="B227" s="70"/>
      <c r="C227" s="71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AS227" s="71"/>
    </row>
    <row r="228" spans="1:45">
      <c r="A228" s="70"/>
      <c r="B228" s="70"/>
      <c r="C228" s="71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AS228" s="71"/>
    </row>
    <row r="229" spans="1:45">
      <c r="A229" s="70"/>
      <c r="B229" s="70"/>
      <c r="C229" s="71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AS229" s="71"/>
    </row>
    <row r="230" spans="1:45">
      <c r="A230" s="70"/>
      <c r="B230" s="70"/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AS230" s="71"/>
    </row>
    <row r="231" spans="1:45">
      <c r="A231" s="70"/>
      <c r="B231" s="70"/>
      <c r="C231" s="71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AS231" s="71"/>
    </row>
    <row r="232" spans="1:45">
      <c r="A232" s="70"/>
      <c r="B232" s="70"/>
      <c r="C232" s="71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AS232" s="71"/>
    </row>
    <row r="233" spans="1:45">
      <c r="A233" s="70"/>
      <c r="B233" s="70"/>
      <c r="C233" s="71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AS233" s="71"/>
    </row>
    <row r="234" spans="1:45">
      <c r="A234" s="70"/>
      <c r="B234" s="70"/>
      <c r="C234" s="71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AS234" s="71"/>
    </row>
    <row r="235" spans="1:45">
      <c r="A235" s="70"/>
      <c r="B235" s="70"/>
      <c r="C235" s="71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AS235" s="71"/>
    </row>
    <row r="236" spans="1:45">
      <c r="A236" s="70"/>
      <c r="B236" s="70"/>
      <c r="C236" s="71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AS236" s="71"/>
    </row>
    <row r="237" spans="1:45">
      <c r="A237" s="70"/>
      <c r="B237" s="70"/>
      <c r="C237" s="71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AS237" s="71"/>
    </row>
    <row r="238" spans="1:45">
      <c r="A238" s="70"/>
      <c r="B238" s="70"/>
      <c r="C238" s="71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AS238" s="71"/>
    </row>
    <row r="239" spans="1:45">
      <c r="A239" s="70"/>
      <c r="B239" s="70"/>
      <c r="C239" s="71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AS239" s="71"/>
    </row>
    <row r="240" spans="1:45">
      <c r="A240" s="70"/>
      <c r="B240" s="70"/>
      <c r="C240" s="71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AS240" s="71"/>
    </row>
    <row r="241" spans="1:45">
      <c r="A241" s="70"/>
      <c r="B241" s="70"/>
      <c r="C241" s="71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AS241" s="71"/>
    </row>
    <row r="242" spans="1:45">
      <c r="A242" s="70"/>
      <c r="B242" s="70"/>
      <c r="C242" s="71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AS242" s="71"/>
    </row>
    <row r="243" spans="1:45">
      <c r="A243" s="70"/>
      <c r="B243" s="70"/>
      <c r="C243" s="71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AS243" s="71"/>
    </row>
    <row r="244" spans="1:45">
      <c r="A244" s="70"/>
      <c r="B244" s="70"/>
      <c r="C244" s="71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AS244" s="71"/>
    </row>
    <row r="245" spans="1:45">
      <c r="A245" s="70"/>
      <c r="B245" s="70"/>
      <c r="C245" s="71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AS245" s="71"/>
    </row>
    <row r="246" spans="1:45">
      <c r="A246" s="70"/>
      <c r="B246" s="70"/>
      <c r="C246" s="71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AS246" s="71"/>
    </row>
  </sheetData>
  <mergeCells count="115">
    <mergeCell ref="B119:B129"/>
    <mergeCell ref="B130:B131"/>
    <mergeCell ref="G6:I6"/>
    <mergeCell ref="G28:I28"/>
    <mergeCell ref="G50:I50"/>
    <mergeCell ref="G72:I72"/>
    <mergeCell ref="G94:I94"/>
    <mergeCell ref="G116:I116"/>
    <mergeCell ref="AQ115:AT116"/>
    <mergeCell ref="D116:F116"/>
    <mergeCell ref="J116:L116"/>
    <mergeCell ref="M116:O116"/>
    <mergeCell ref="P116:R116"/>
    <mergeCell ref="S116:U116"/>
    <mergeCell ref="V116:X116"/>
    <mergeCell ref="Y116:AA116"/>
    <mergeCell ref="AB116:AD116"/>
    <mergeCell ref="AE116:AG116"/>
    <mergeCell ref="AK94:AM94"/>
    <mergeCell ref="AN94:AP94"/>
    <mergeCell ref="B97:B107"/>
    <mergeCell ref="B108:B109"/>
    <mergeCell ref="A115:B117"/>
    <mergeCell ref="C115:C117"/>
    <mergeCell ref="D115:AP115"/>
    <mergeCell ref="AH116:AJ116"/>
    <mergeCell ref="AK116:AM116"/>
    <mergeCell ref="AN116:AP116"/>
    <mergeCell ref="S94:U94"/>
    <mergeCell ref="V94:X94"/>
    <mergeCell ref="Y94:AA94"/>
    <mergeCell ref="AB94:AD94"/>
    <mergeCell ref="AE94:AG94"/>
    <mergeCell ref="AH94:AJ94"/>
    <mergeCell ref="B75:B85"/>
    <mergeCell ref="B86:B87"/>
    <mergeCell ref="A93:B95"/>
    <mergeCell ref="C93:C95"/>
    <mergeCell ref="D93:AP93"/>
    <mergeCell ref="AQ93:AT94"/>
    <mergeCell ref="D94:F94"/>
    <mergeCell ref="J94:L94"/>
    <mergeCell ref="M94:O94"/>
    <mergeCell ref="P94:R94"/>
    <mergeCell ref="Y72:AA72"/>
    <mergeCell ref="AB72:AD72"/>
    <mergeCell ref="AE72:AG72"/>
    <mergeCell ref="AH72:AJ72"/>
    <mergeCell ref="AK72:AM72"/>
    <mergeCell ref="AN72:AP72"/>
    <mergeCell ref="A71:B73"/>
    <mergeCell ref="C71:C73"/>
    <mergeCell ref="D71:AP71"/>
    <mergeCell ref="AQ71:AT72"/>
    <mergeCell ref="D72:F72"/>
    <mergeCell ref="J72:L72"/>
    <mergeCell ref="M72:O72"/>
    <mergeCell ref="P72:R72"/>
    <mergeCell ref="S72:U72"/>
    <mergeCell ref="V72:X72"/>
    <mergeCell ref="B64:B65"/>
    <mergeCell ref="B31:B41"/>
    <mergeCell ref="B53:B63"/>
    <mergeCell ref="AE50:AG50"/>
    <mergeCell ref="AH50:AJ50"/>
    <mergeCell ref="AK50:AM50"/>
    <mergeCell ref="AN50:AP50"/>
    <mergeCell ref="AQ49:AT50"/>
    <mergeCell ref="D50:F50"/>
    <mergeCell ref="J50:L50"/>
    <mergeCell ref="M50:O50"/>
    <mergeCell ref="P50:R50"/>
    <mergeCell ref="S50:U50"/>
    <mergeCell ref="V50:X50"/>
    <mergeCell ref="B42:B43"/>
    <mergeCell ref="A49:B51"/>
    <mergeCell ref="C49:C51"/>
    <mergeCell ref="D49:AP49"/>
    <mergeCell ref="Y50:AA50"/>
    <mergeCell ref="AB50:AD50"/>
    <mergeCell ref="AE28:AG28"/>
    <mergeCell ref="AH28:AJ28"/>
    <mergeCell ref="AK28:AM28"/>
    <mergeCell ref="AN28:AP28"/>
    <mergeCell ref="AQ27:AT28"/>
    <mergeCell ref="D28:F28"/>
    <mergeCell ref="J28:L28"/>
    <mergeCell ref="M28:O28"/>
    <mergeCell ref="P28:R28"/>
    <mergeCell ref="S28:U28"/>
    <mergeCell ref="V28:X28"/>
    <mergeCell ref="AQ5:AT6"/>
    <mergeCell ref="D6:F6"/>
    <mergeCell ref="J6:L6"/>
    <mergeCell ref="M6:O6"/>
    <mergeCell ref="P6:R6"/>
    <mergeCell ref="B9:B19"/>
    <mergeCell ref="B20:B21"/>
    <mergeCell ref="A23:B23"/>
    <mergeCell ref="A27:B29"/>
    <mergeCell ref="C27:C29"/>
    <mergeCell ref="D27:AP27"/>
    <mergeCell ref="Y28:AA28"/>
    <mergeCell ref="AB28:AD28"/>
    <mergeCell ref="AE6:AG6"/>
    <mergeCell ref="AH6:AJ6"/>
    <mergeCell ref="AK6:AM6"/>
    <mergeCell ref="AN6:AP6"/>
    <mergeCell ref="S6:U6"/>
    <mergeCell ref="V6:X6"/>
    <mergeCell ref="Y6:AA6"/>
    <mergeCell ref="AB6:AD6"/>
    <mergeCell ref="A5:B7"/>
    <mergeCell ref="C5:C7"/>
    <mergeCell ref="D5:AP5"/>
  </mergeCells>
  <hyperlinks>
    <hyperlink ref="K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76"/>
  <sheetViews>
    <sheetView tabSelected="1" zoomScale="64" zoomScaleNormal="64" workbookViewId="0">
      <pane xSplit="3" topLeftCell="D1" activePane="topRight" state="frozen"/>
      <selection pane="topRight" activeCell="A5" sqref="A5:B7"/>
    </sheetView>
  </sheetViews>
  <sheetFormatPr defaultRowHeight="18.75"/>
  <cols>
    <col min="1" max="1" width="27" style="25" customWidth="1"/>
    <col min="2" max="2" width="10.42578125" style="25" customWidth="1"/>
    <col min="3" max="3" width="11.5703125" style="26" bestFit="1" customWidth="1"/>
    <col min="4" max="4" width="6.140625" style="6" bestFit="1" customWidth="1"/>
    <col min="5" max="5" width="8.85546875" style="6" bestFit="1" customWidth="1"/>
    <col min="6" max="6" width="8.42578125" style="6" bestFit="1" customWidth="1"/>
    <col min="7" max="7" width="6.140625" style="6" customWidth="1"/>
    <col min="8" max="9" width="8.42578125" style="6" bestFit="1" customWidth="1"/>
    <col min="10" max="10" width="5.85546875" style="6" bestFit="1" customWidth="1"/>
    <col min="11" max="11" width="8.42578125" style="6" bestFit="1" customWidth="1"/>
    <col min="12" max="12" width="9.85546875" style="6" customWidth="1"/>
    <col min="13" max="13" width="6.7109375" style="6" customWidth="1"/>
    <col min="14" max="14" width="8.7109375" style="6" customWidth="1"/>
    <col min="15" max="15" width="7.85546875" style="6" customWidth="1"/>
    <col min="16" max="16" width="5.85546875" style="6" bestFit="1" customWidth="1"/>
    <col min="17" max="17" width="8.42578125" style="6" bestFit="1" customWidth="1"/>
    <col min="18" max="18" width="7.140625" style="6" bestFit="1" customWidth="1"/>
    <col min="19" max="19" width="5.85546875" style="6" bestFit="1" customWidth="1"/>
    <col min="20" max="21" width="8.42578125" style="6" bestFit="1" customWidth="1"/>
    <col min="22" max="22" width="6.28515625" style="6" customWidth="1"/>
    <col min="23" max="23" width="8.42578125" style="6" bestFit="1" customWidth="1"/>
    <col min="24" max="24" width="7.5703125" style="6" bestFit="1" customWidth="1"/>
    <col min="25" max="25" width="5.85546875" style="6" customWidth="1"/>
    <col min="26" max="26" width="8.42578125" style="6" bestFit="1" customWidth="1"/>
    <col min="27" max="27" width="7.140625" style="6" bestFit="1" customWidth="1"/>
    <col min="28" max="28" width="5.140625" style="6" bestFit="1" customWidth="1"/>
    <col min="29" max="29" width="8.42578125" style="6" bestFit="1" customWidth="1"/>
    <col min="30" max="30" width="7.140625" style="6" bestFit="1" customWidth="1"/>
    <col min="31" max="31" width="5.140625" style="6" bestFit="1" customWidth="1"/>
    <col min="32" max="32" width="8.42578125" style="6" bestFit="1" customWidth="1"/>
    <col min="33" max="33" width="7.140625" style="6" bestFit="1" customWidth="1"/>
    <col min="34" max="34" width="6.7109375" style="6" customWidth="1"/>
    <col min="35" max="35" width="8.42578125" style="6" bestFit="1" customWidth="1"/>
    <col min="36" max="36" width="7.140625" style="6" bestFit="1" customWidth="1"/>
    <col min="37" max="37" width="5.85546875" style="6" customWidth="1"/>
    <col min="38" max="38" width="8.42578125" style="6" bestFit="1" customWidth="1"/>
    <col min="39" max="39" width="7.140625" style="6" bestFit="1" customWidth="1"/>
    <col min="40" max="40" width="6.28515625" style="6" customWidth="1"/>
    <col min="41" max="41" width="8.42578125" style="6" bestFit="1" customWidth="1"/>
    <col min="42" max="42" width="9.140625" style="6" customWidth="1"/>
    <col min="43" max="43" width="6.42578125" style="6" customWidth="1"/>
    <col min="44" max="44" width="8.42578125" style="6" bestFit="1" customWidth="1"/>
    <col min="45" max="45" width="7.140625" style="6" bestFit="1" customWidth="1"/>
    <col min="46" max="46" width="5.85546875" style="6" bestFit="1" customWidth="1"/>
    <col min="47" max="47" width="8.42578125" style="6" bestFit="1" customWidth="1"/>
    <col min="48" max="48" width="6.85546875" style="6" bestFit="1" customWidth="1"/>
    <col min="49" max="49" width="6.140625" style="6" bestFit="1" customWidth="1"/>
    <col min="50" max="50" width="8.42578125" style="6" bestFit="1" customWidth="1"/>
    <col min="51" max="51" width="8.42578125" style="6" customWidth="1"/>
    <col min="52" max="52" width="6.140625" style="6" bestFit="1" customWidth="1"/>
    <col min="53" max="53" width="8.42578125" style="6" bestFit="1" customWidth="1"/>
    <col min="54" max="54" width="6.85546875" style="6" bestFit="1" customWidth="1"/>
    <col min="55" max="55" width="5.85546875" style="6" bestFit="1" customWidth="1"/>
    <col min="56" max="56" width="8.42578125" style="6" bestFit="1" customWidth="1"/>
    <col min="57" max="57" width="6.85546875" style="6" bestFit="1" customWidth="1"/>
    <col min="58" max="58" width="4.5703125" style="6" bestFit="1" customWidth="1"/>
    <col min="59" max="59" width="8.42578125" style="6" bestFit="1" customWidth="1"/>
    <col min="60" max="60" width="7.140625" style="6" customWidth="1"/>
    <col min="61" max="61" width="7.5703125" style="6" customWidth="1"/>
    <col min="62" max="62" width="8.42578125" style="6" bestFit="1" customWidth="1"/>
    <col min="63" max="63" width="7.7109375" style="6" customWidth="1"/>
    <col min="64" max="64" width="8.7109375" style="6" customWidth="1"/>
    <col min="65" max="65" width="9.42578125" style="6" customWidth="1"/>
    <col min="66" max="66" width="8.85546875" style="26" bestFit="1" customWidth="1"/>
    <col min="67" max="67" width="10.5703125" style="6" bestFit="1" customWidth="1"/>
    <col min="68" max="16384" width="9.140625" style="6"/>
  </cols>
  <sheetData>
    <row r="2" spans="1:67">
      <c r="H2" s="27" t="s">
        <v>64</v>
      </c>
    </row>
    <row r="3" spans="1:67" s="30" customFormat="1" ht="22.5">
      <c r="A3" s="28" t="s">
        <v>146</v>
      </c>
      <c r="B3" s="28"/>
      <c r="C3" s="29"/>
      <c r="BN3" s="29"/>
    </row>
    <row r="4" spans="1:67" ht="19.5" thickBot="1">
      <c r="A4" s="25" t="s">
        <v>65</v>
      </c>
    </row>
    <row r="5" spans="1:67" s="1" customFormat="1" ht="31.5" customHeight="1">
      <c r="A5" s="115" t="s">
        <v>66</v>
      </c>
      <c r="B5" s="116"/>
      <c r="C5" s="126" t="s">
        <v>67</v>
      </c>
      <c r="D5" s="128" t="s">
        <v>68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34"/>
      <c r="BL5" s="105" t="s">
        <v>69</v>
      </c>
      <c r="BM5" s="106"/>
      <c r="BN5" s="106"/>
      <c r="BO5" s="107"/>
    </row>
    <row r="6" spans="1:67" s="1" customFormat="1" ht="60" customHeight="1" thickBot="1">
      <c r="A6" s="117"/>
      <c r="B6" s="118"/>
      <c r="C6" s="127"/>
      <c r="D6" s="111" t="s">
        <v>70</v>
      </c>
      <c r="E6" s="111"/>
      <c r="F6" s="111"/>
      <c r="G6" s="111" t="s">
        <v>71</v>
      </c>
      <c r="H6" s="111"/>
      <c r="I6" s="111"/>
      <c r="J6" s="111" t="s">
        <v>58</v>
      </c>
      <c r="K6" s="111"/>
      <c r="L6" s="111"/>
      <c r="M6" s="111" t="s">
        <v>72</v>
      </c>
      <c r="N6" s="111"/>
      <c r="O6" s="111"/>
      <c r="P6" s="129" t="s">
        <v>73</v>
      </c>
      <c r="Q6" s="130"/>
      <c r="R6" s="131"/>
      <c r="S6" s="111" t="s">
        <v>74</v>
      </c>
      <c r="T6" s="111"/>
      <c r="U6" s="111"/>
      <c r="V6" s="111" t="s">
        <v>150</v>
      </c>
      <c r="W6" s="111"/>
      <c r="X6" s="111"/>
      <c r="Y6" s="111" t="s">
        <v>76</v>
      </c>
      <c r="Z6" s="111"/>
      <c r="AA6" s="111"/>
      <c r="AB6" s="111" t="s">
        <v>149</v>
      </c>
      <c r="AC6" s="111"/>
      <c r="AD6" s="111"/>
      <c r="AE6" s="111" t="s">
        <v>152</v>
      </c>
      <c r="AF6" s="111"/>
      <c r="AG6" s="111"/>
      <c r="AH6" s="111" t="s">
        <v>153</v>
      </c>
      <c r="AI6" s="111"/>
      <c r="AJ6" s="111"/>
      <c r="AK6" s="111" t="s">
        <v>151</v>
      </c>
      <c r="AL6" s="111"/>
      <c r="AM6" s="111"/>
      <c r="AN6" s="111" t="s">
        <v>154</v>
      </c>
      <c r="AO6" s="111"/>
      <c r="AP6" s="111"/>
      <c r="AQ6" s="111" t="s">
        <v>155</v>
      </c>
      <c r="AR6" s="111"/>
      <c r="AS6" s="111"/>
      <c r="AT6" s="111" t="s">
        <v>77</v>
      </c>
      <c r="AU6" s="111"/>
      <c r="AV6" s="111"/>
      <c r="AW6" s="111" t="s">
        <v>75</v>
      </c>
      <c r="AX6" s="111"/>
      <c r="AY6" s="111"/>
      <c r="AZ6" s="111" t="s">
        <v>78</v>
      </c>
      <c r="BA6" s="111"/>
      <c r="BB6" s="129"/>
      <c r="BC6" s="111" t="s">
        <v>79</v>
      </c>
      <c r="BD6" s="111"/>
      <c r="BE6" s="129"/>
      <c r="BF6" s="111" t="s">
        <v>80</v>
      </c>
      <c r="BG6" s="111"/>
      <c r="BH6" s="129"/>
      <c r="BI6" s="111" t="s">
        <v>81</v>
      </c>
      <c r="BJ6" s="111"/>
      <c r="BK6" s="129"/>
      <c r="BL6" s="108"/>
      <c r="BM6" s="109"/>
      <c r="BN6" s="109"/>
      <c r="BO6" s="110"/>
    </row>
    <row r="7" spans="1:67" s="1" customFormat="1" ht="19.5" thickBot="1">
      <c r="A7" s="119"/>
      <c r="B7" s="120"/>
      <c r="C7" s="123"/>
      <c r="D7" s="31" t="s">
        <v>82</v>
      </c>
      <c r="E7" s="31" t="s">
        <v>83</v>
      </c>
      <c r="F7" s="31" t="s">
        <v>84</v>
      </c>
      <c r="G7" s="31" t="s">
        <v>82</v>
      </c>
      <c r="H7" s="31" t="s">
        <v>83</v>
      </c>
      <c r="I7" s="31" t="s">
        <v>84</v>
      </c>
      <c r="J7" s="31" t="s">
        <v>82</v>
      </c>
      <c r="K7" s="31" t="s">
        <v>83</v>
      </c>
      <c r="L7" s="31" t="s">
        <v>84</v>
      </c>
      <c r="M7" s="31" t="s">
        <v>82</v>
      </c>
      <c r="N7" s="31" t="s">
        <v>83</v>
      </c>
      <c r="O7" s="31" t="s">
        <v>84</v>
      </c>
      <c r="P7" s="31" t="s">
        <v>82</v>
      </c>
      <c r="Q7" s="31" t="s">
        <v>83</v>
      </c>
      <c r="R7" s="31" t="s">
        <v>84</v>
      </c>
      <c r="S7" s="31" t="s">
        <v>82</v>
      </c>
      <c r="T7" s="31" t="s">
        <v>83</v>
      </c>
      <c r="U7" s="31" t="s">
        <v>84</v>
      </c>
      <c r="V7" s="31" t="s">
        <v>82</v>
      </c>
      <c r="W7" s="31" t="s">
        <v>83</v>
      </c>
      <c r="X7" s="31" t="s">
        <v>84</v>
      </c>
      <c r="Y7" s="31" t="s">
        <v>82</v>
      </c>
      <c r="Z7" s="31" t="s">
        <v>83</v>
      </c>
      <c r="AA7" s="31" t="s">
        <v>84</v>
      </c>
      <c r="AB7" s="31" t="s">
        <v>82</v>
      </c>
      <c r="AC7" s="31" t="s">
        <v>83</v>
      </c>
      <c r="AD7" s="31" t="s">
        <v>84</v>
      </c>
      <c r="AE7" s="31" t="s">
        <v>82</v>
      </c>
      <c r="AF7" s="31" t="s">
        <v>83</v>
      </c>
      <c r="AG7" s="31" t="s">
        <v>84</v>
      </c>
      <c r="AH7" s="31" t="s">
        <v>82</v>
      </c>
      <c r="AI7" s="31" t="s">
        <v>83</v>
      </c>
      <c r="AJ7" s="31" t="s">
        <v>84</v>
      </c>
      <c r="AK7" s="31" t="s">
        <v>82</v>
      </c>
      <c r="AL7" s="31" t="s">
        <v>83</v>
      </c>
      <c r="AM7" s="31" t="s">
        <v>84</v>
      </c>
      <c r="AN7" s="31" t="s">
        <v>82</v>
      </c>
      <c r="AO7" s="31" t="s">
        <v>83</v>
      </c>
      <c r="AP7" s="31" t="s">
        <v>84</v>
      </c>
      <c r="AQ7" s="31" t="s">
        <v>82</v>
      </c>
      <c r="AR7" s="31" t="s">
        <v>83</v>
      </c>
      <c r="AS7" s="31" t="s">
        <v>84</v>
      </c>
      <c r="AT7" s="31" t="s">
        <v>82</v>
      </c>
      <c r="AU7" s="31" t="s">
        <v>83</v>
      </c>
      <c r="AV7" s="31" t="s">
        <v>84</v>
      </c>
      <c r="AW7" s="31" t="s">
        <v>82</v>
      </c>
      <c r="AX7" s="31" t="s">
        <v>83</v>
      </c>
      <c r="AY7" s="31" t="s">
        <v>84</v>
      </c>
      <c r="AZ7" s="31" t="s">
        <v>82</v>
      </c>
      <c r="BA7" s="31" t="s">
        <v>83</v>
      </c>
      <c r="BB7" s="31" t="s">
        <v>84</v>
      </c>
      <c r="BC7" s="31" t="s">
        <v>82</v>
      </c>
      <c r="BD7" s="31" t="s">
        <v>83</v>
      </c>
      <c r="BE7" s="31" t="s">
        <v>84</v>
      </c>
      <c r="BF7" s="31" t="s">
        <v>82</v>
      </c>
      <c r="BG7" s="31" t="s">
        <v>83</v>
      </c>
      <c r="BH7" s="31" t="s">
        <v>84</v>
      </c>
      <c r="BI7" s="31" t="s">
        <v>82</v>
      </c>
      <c r="BJ7" s="31" t="s">
        <v>83</v>
      </c>
      <c r="BK7" s="31" t="s">
        <v>84</v>
      </c>
      <c r="BL7" s="32" t="s">
        <v>85</v>
      </c>
      <c r="BM7" s="33" t="s">
        <v>86</v>
      </c>
      <c r="BN7" s="33"/>
      <c r="BO7" s="33" t="s">
        <v>87</v>
      </c>
    </row>
    <row r="8" spans="1:67">
      <c r="A8" s="34" t="s">
        <v>88</v>
      </c>
      <c r="B8" s="35"/>
      <c r="C8" s="36">
        <v>7</v>
      </c>
      <c r="D8" s="37"/>
      <c r="E8" s="38">
        <v>1.25</v>
      </c>
      <c r="F8" s="37">
        <f>SUM(D8*E8)</f>
        <v>0</v>
      </c>
      <c r="G8" s="37"/>
      <c r="H8" s="37">
        <v>1.1000000000000001</v>
      </c>
      <c r="I8" s="37">
        <f>SUM(G8*H8)</f>
        <v>0</v>
      </c>
      <c r="J8" s="39">
        <v>2</v>
      </c>
      <c r="K8" s="38">
        <v>0.8</v>
      </c>
      <c r="L8" s="37">
        <f>SUM(J8*K8)</f>
        <v>1.6</v>
      </c>
      <c r="M8" s="37"/>
      <c r="N8" s="37">
        <v>1</v>
      </c>
      <c r="O8" s="37">
        <f>SUM(M8*N8)</f>
        <v>0</v>
      </c>
      <c r="P8" s="37">
        <v>0.5</v>
      </c>
      <c r="Q8" s="37">
        <v>0.2</v>
      </c>
      <c r="R8" s="37">
        <f t="shared" ref="R8:R22" si="0">SUM(P8*Q8)</f>
        <v>0.1</v>
      </c>
      <c r="S8" s="40">
        <v>2</v>
      </c>
      <c r="T8" s="41">
        <v>0.4</v>
      </c>
      <c r="U8" s="37">
        <f>SUM(S8*T8)</f>
        <v>0.8</v>
      </c>
      <c r="V8" s="40">
        <v>2</v>
      </c>
      <c r="W8" s="42">
        <v>0.25</v>
      </c>
      <c r="X8" s="37">
        <f>SUM(V8*W8)</f>
        <v>0.5</v>
      </c>
      <c r="Y8" s="40">
        <v>3</v>
      </c>
      <c r="Z8" s="41">
        <v>0.2</v>
      </c>
      <c r="AA8" s="37">
        <f>SUM(Y8*Z8)</f>
        <v>0.60000000000000009</v>
      </c>
      <c r="AB8" s="40"/>
      <c r="AC8" s="41">
        <v>0.3</v>
      </c>
      <c r="AD8" s="37">
        <f>SUM(AB8*AC8)</f>
        <v>0</v>
      </c>
      <c r="AE8" s="41">
        <v>0.5</v>
      </c>
      <c r="AF8" s="42">
        <v>0.17</v>
      </c>
      <c r="AG8" s="37">
        <f>SUM(AE8*AF8)</f>
        <v>8.5000000000000006E-2</v>
      </c>
      <c r="AH8" s="41">
        <v>1.5</v>
      </c>
      <c r="AI8" s="42">
        <v>0.18</v>
      </c>
      <c r="AJ8" s="37">
        <f>SUM(AH8*AI8)</f>
        <v>0.27</v>
      </c>
      <c r="AK8" s="40">
        <v>1</v>
      </c>
      <c r="AL8" s="42">
        <v>0.14000000000000001</v>
      </c>
      <c r="AM8" s="37">
        <f>SUM(AK8*AL8)</f>
        <v>0.14000000000000001</v>
      </c>
      <c r="AN8" s="40">
        <v>2</v>
      </c>
      <c r="AO8" s="42">
        <v>0.72</v>
      </c>
      <c r="AP8" s="37">
        <f>SUM(AN8*AO8)</f>
        <v>1.44</v>
      </c>
      <c r="AQ8" s="40">
        <v>1</v>
      </c>
      <c r="AR8" s="42">
        <v>0.72</v>
      </c>
      <c r="AS8" s="37">
        <f>SUM(AQ8*AR8)</f>
        <v>0.72</v>
      </c>
      <c r="AT8" s="42">
        <v>0.05</v>
      </c>
      <c r="AU8" s="41"/>
      <c r="AV8" s="37">
        <f>SUM(AT8*AU8)</f>
        <v>0</v>
      </c>
      <c r="AW8" s="42">
        <v>0.1</v>
      </c>
      <c r="AX8" s="41">
        <v>0.8</v>
      </c>
      <c r="AY8" s="37">
        <f>SUM(AW8*AX8)</f>
        <v>8.0000000000000016E-2</v>
      </c>
      <c r="AZ8" s="42"/>
      <c r="BA8" s="41">
        <v>4</v>
      </c>
      <c r="BB8" s="37">
        <f>SUM(AZ8*BA8)</f>
        <v>0</v>
      </c>
      <c r="BC8" s="42"/>
      <c r="BD8" s="41">
        <v>0.6</v>
      </c>
      <c r="BE8" s="38">
        <f>SUM(BC8*BD8)</f>
        <v>0</v>
      </c>
      <c r="BF8" s="41"/>
      <c r="BG8" s="41">
        <v>0.2</v>
      </c>
      <c r="BH8" s="37">
        <f>SUM(BF8*BG8)</f>
        <v>0</v>
      </c>
      <c r="BI8" s="40">
        <v>1</v>
      </c>
      <c r="BJ8" s="41">
        <v>0.6</v>
      </c>
      <c r="BK8" s="37">
        <f>SUM(BI8*BJ8)</f>
        <v>0.6</v>
      </c>
      <c r="BL8" s="41">
        <f>SUM(D8+G8+J8+M8+P8+S8+V8+Y8+AB8+AE8+AH8+AK8+AN8+AT8+AW8+AZ8+BC8+BF8+BI8+AQ8)</f>
        <v>16.649999999999999</v>
      </c>
      <c r="BM8" s="43">
        <f>SUM(F8+I8+L8+O8+R8+U8+X8+AA8+AD8+AG8+AJ8+AM8+AP8+AV8+AY8+BB8+BE8+BH8+BK8+AS8)</f>
        <v>6.9349999999999996</v>
      </c>
      <c r="BN8" s="36">
        <v>7</v>
      </c>
      <c r="BO8" s="44"/>
    </row>
    <row r="9" spans="1:67">
      <c r="A9" s="89" t="s">
        <v>147</v>
      </c>
      <c r="B9" s="112" t="s">
        <v>90</v>
      </c>
      <c r="C9" s="88">
        <v>75</v>
      </c>
      <c r="D9" s="91"/>
      <c r="E9" s="14">
        <v>12.8</v>
      </c>
      <c r="F9" s="47">
        <f t="shared" ref="F9:F11" si="1">SUM(D9*E9)</f>
        <v>0</v>
      </c>
      <c r="G9" s="47"/>
      <c r="H9" s="92">
        <v>10.7</v>
      </c>
      <c r="I9" s="47">
        <f t="shared" ref="I9:I11" si="2">SUM(G9*H9)</f>
        <v>0</v>
      </c>
      <c r="J9" s="48">
        <v>2</v>
      </c>
      <c r="K9" s="14">
        <v>8.9</v>
      </c>
      <c r="L9" s="47">
        <f t="shared" ref="L9:L11" si="3">SUM(J9*K9)</f>
        <v>17.8</v>
      </c>
      <c r="M9" s="47"/>
      <c r="N9" s="14">
        <v>10.199999999999999</v>
      </c>
      <c r="O9" s="47">
        <f t="shared" ref="O9:O11" si="4">SUM(M9*N9)</f>
        <v>0</v>
      </c>
      <c r="P9" s="47">
        <v>0.5</v>
      </c>
      <c r="Q9" s="88">
        <v>2</v>
      </c>
      <c r="R9" s="47">
        <f t="shared" si="0"/>
        <v>1</v>
      </c>
      <c r="S9" s="49">
        <v>2</v>
      </c>
      <c r="T9" s="14">
        <v>4.8</v>
      </c>
      <c r="U9" s="47">
        <f t="shared" ref="U9:U11" si="5">SUM(S9*T9)</f>
        <v>9.6</v>
      </c>
      <c r="V9" s="49">
        <v>2</v>
      </c>
      <c r="W9" s="14">
        <v>2.8</v>
      </c>
      <c r="X9" s="47">
        <f t="shared" ref="X9:X11" si="6">SUM(V9*W9)</f>
        <v>5.6</v>
      </c>
      <c r="Y9" s="49">
        <v>3</v>
      </c>
      <c r="Z9" s="14">
        <v>2.2000000000000002</v>
      </c>
      <c r="AA9" s="47">
        <f t="shared" ref="AA9:AA11" si="7">SUM(Y9*Z9)</f>
        <v>6.6000000000000005</v>
      </c>
      <c r="AB9" s="49"/>
      <c r="AC9" s="14">
        <v>0.3</v>
      </c>
      <c r="AD9" s="47">
        <f t="shared" ref="AD9:AD22" si="8">SUM(AB9*AC9)</f>
        <v>0</v>
      </c>
      <c r="AE9" s="51">
        <v>0.5</v>
      </c>
      <c r="AF9" s="14">
        <v>1.7</v>
      </c>
      <c r="AG9" s="47">
        <f t="shared" ref="AG9:AG22" si="9">SUM(AE9*AF9)</f>
        <v>0.85</v>
      </c>
      <c r="AH9" s="51">
        <v>1.5</v>
      </c>
      <c r="AI9" s="14">
        <v>1.8</v>
      </c>
      <c r="AJ9" s="47">
        <f t="shared" ref="AJ9:AJ22" si="10">SUM(AH9*AI9)</f>
        <v>2.7</v>
      </c>
      <c r="AK9" s="49">
        <v>1</v>
      </c>
      <c r="AL9" s="14">
        <v>1.4</v>
      </c>
      <c r="AM9" s="47">
        <f t="shared" ref="AM9:AM22" si="11">SUM(AK9*AL9)</f>
        <v>1.4</v>
      </c>
      <c r="AN9" s="49">
        <v>2</v>
      </c>
      <c r="AO9" s="14">
        <v>7.4</v>
      </c>
      <c r="AP9" s="47">
        <f t="shared" ref="AP9:AP22" si="12">SUM(AN9*AO9)</f>
        <v>14.8</v>
      </c>
      <c r="AQ9" s="49">
        <v>1</v>
      </c>
      <c r="AR9" s="14">
        <v>7.3</v>
      </c>
      <c r="AS9" s="47">
        <f t="shared" ref="AS9:AS22" si="13">SUM(AQ9*AR9)</f>
        <v>7.3</v>
      </c>
      <c r="AT9" s="50">
        <v>0.05</v>
      </c>
      <c r="AU9" s="14"/>
      <c r="AV9" s="47">
        <f t="shared" ref="AV9:AV11" si="14">SUM(AT9*AU9)</f>
        <v>0</v>
      </c>
      <c r="AW9" s="50">
        <v>0.1</v>
      </c>
      <c r="AX9" s="14">
        <v>8.6999999999999993</v>
      </c>
      <c r="AY9" s="47">
        <f t="shared" ref="AY9:AY22" si="15">SUM(AW9*AX9)</f>
        <v>0.87</v>
      </c>
      <c r="AZ9" s="50"/>
      <c r="BA9" s="14">
        <v>40</v>
      </c>
      <c r="BB9" s="47">
        <f t="shared" ref="BB9:BB11" si="16">SUM(AZ9*BA9)</f>
        <v>0</v>
      </c>
      <c r="BC9" s="50"/>
      <c r="BD9" s="14">
        <v>6.8</v>
      </c>
      <c r="BE9" s="47">
        <f t="shared" ref="BE9:BE11" si="17">SUM(BC9*BD9)</f>
        <v>0</v>
      </c>
      <c r="BF9" s="51"/>
      <c r="BG9" s="14">
        <v>2.0299999999999998</v>
      </c>
      <c r="BH9" s="47">
        <f t="shared" ref="BH9:BH11" si="18">SUM(BF9*BG9)</f>
        <v>0</v>
      </c>
      <c r="BI9" s="49">
        <v>1</v>
      </c>
      <c r="BJ9" s="14"/>
      <c r="BK9" s="47">
        <f>SUM(BI9*BJ9)</f>
        <v>0</v>
      </c>
      <c r="BL9" s="51">
        <f t="shared" ref="BL9:BL22" si="19">SUM(D9+G9+J9+M9+P9+S9+V9+Y9+AB9+AE9+AH9+AK9+AN9+AT9+AW9+AZ9+BC9+BF9+BI9+AQ9)</f>
        <v>16.649999999999999</v>
      </c>
      <c r="BM9" s="52">
        <f t="shared" ref="BM9:BM22" si="20">SUM(F9+I9+L9+O9+R9+U9+X9+AA9+AD9+AG9+AJ9+AM9+AP9+AV9+AY9+BB9+BE9+BH9+BK9+AS9)</f>
        <v>68.52000000000001</v>
      </c>
      <c r="BN9" s="88">
        <v>75</v>
      </c>
      <c r="BO9" s="90"/>
    </row>
    <row r="10" spans="1:67">
      <c r="A10" s="45" t="s">
        <v>148</v>
      </c>
      <c r="B10" s="112"/>
      <c r="C10" s="46">
        <v>8000</v>
      </c>
      <c r="D10" s="47"/>
      <c r="E10" s="48">
        <v>850</v>
      </c>
      <c r="F10" s="47">
        <f t="shared" si="1"/>
        <v>0</v>
      </c>
      <c r="G10" s="47"/>
      <c r="H10" s="54">
        <v>850</v>
      </c>
      <c r="I10" s="47">
        <f t="shared" si="2"/>
        <v>0</v>
      </c>
      <c r="J10" s="48">
        <v>2</v>
      </c>
      <c r="K10" s="48">
        <v>850</v>
      </c>
      <c r="L10" s="47">
        <f t="shared" si="3"/>
        <v>1700</v>
      </c>
      <c r="M10" s="47"/>
      <c r="N10" s="54">
        <v>900</v>
      </c>
      <c r="O10" s="47">
        <f t="shared" si="4"/>
        <v>0</v>
      </c>
      <c r="P10" s="47">
        <v>0.5</v>
      </c>
      <c r="Q10" s="48">
        <v>700</v>
      </c>
      <c r="R10" s="47">
        <f t="shared" si="0"/>
        <v>350</v>
      </c>
      <c r="S10" s="49">
        <v>2</v>
      </c>
      <c r="T10" s="49">
        <v>846</v>
      </c>
      <c r="U10" s="47">
        <f t="shared" si="5"/>
        <v>1692</v>
      </c>
      <c r="V10" s="49">
        <v>2</v>
      </c>
      <c r="W10" s="49">
        <v>230</v>
      </c>
      <c r="X10" s="47">
        <f t="shared" si="6"/>
        <v>460</v>
      </c>
      <c r="Y10" s="49">
        <v>3</v>
      </c>
      <c r="Z10" s="49">
        <v>120</v>
      </c>
      <c r="AA10" s="47">
        <f t="shared" si="7"/>
        <v>360</v>
      </c>
      <c r="AB10" s="49"/>
      <c r="AC10" s="49">
        <v>230</v>
      </c>
      <c r="AD10" s="47">
        <f t="shared" si="8"/>
        <v>0</v>
      </c>
      <c r="AE10" s="51">
        <v>0.5</v>
      </c>
      <c r="AF10" s="49">
        <v>175</v>
      </c>
      <c r="AG10" s="47">
        <f t="shared" si="9"/>
        <v>87.5</v>
      </c>
      <c r="AH10" s="51">
        <v>1.5</v>
      </c>
      <c r="AI10" s="49">
        <v>209</v>
      </c>
      <c r="AJ10" s="47">
        <f t="shared" si="10"/>
        <v>313.5</v>
      </c>
      <c r="AK10" s="49">
        <v>1</v>
      </c>
      <c r="AL10" s="49">
        <v>192</v>
      </c>
      <c r="AM10" s="47">
        <f t="shared" si="11"/>
        <v>192</v>
      </c>
      <c r="AN10" s="49">
        <v>2</v>
      </c>
      <c r="AO10" s="49">
        <v>865</v>
      </c>
      <c r="AP10" s="47">
        <f t="shared" si="12"/>
        <v>1730</v>
      </c>
      <c r="AQ10" s="49">
        <v>1</v>
      </c>
      <c r="AR10" s="49">
        <v>842</v>
      </c>
      <c r="AS10" s="47">
        <f t="shared" si="13"/>
        <v>842</v>
      </c>
      <c r="AT10" s="50">
        <v>0.05</v>
      </c>
      <c r="AU10" s="49"/>
      <c r="AV10" s="47">
        <f t="shared" si="14"/>
        <v>0</v>
      </c>
      <c r="AW10" s="50">
        <v>0.1</v>
      </c>
      <c r="AX10" s="49">
        <v>900</v>
      </c>
      <c r="AY10" s="47">
        <f t="shared" si="15"/>
        <v>90</v>
      </c>
      <c r="AZ10" s="50"/>
      <c r="BA10" s="49">
        <v>990</v>
      </c>
      <c r="BB10" s="47">
        <f t="shared" si="16"/>
        <v>0</v>
      </c>
      <c r="BC10" s="50"/>
      <c r="BD10" s="49">
        <v>900</v>
      </c>
      <c r="BE10" s="47">
        <f t="shared" si="17"/>
        <v>0</v>
      </c>
      <c r="BF10" s="51"/>
      <c r="BG10" s="49">
        <v>240</v>
      </c>
      <c r="BH10" s="47">
        <f t="shared" si="18"/>
        <v>0</v>
      </c>
      <c r="BI10" s="49">
        <v>1</v>
      </c>
      <c r="BJ10" s="49"/>
      <c r="BK10" s="47">
        <f t="shared" ref="BK10:BK11" si="21">SUM(BI10*BJ10)</f>
        <v>0</v>
      </c>
      <c r="BL10" s="51">
        <f t="shared" si="19"/>
        <v>16.649999999999999</v>
      </c>
      <c r="BM10" s="52">
        <f t="shared" si="20"/>
        <v>7817</v>
      </c>
      <c r="BN10" s="46">
        <v>8000</v>
      </c>
      <c r="BO10" s="53"/>
    </row>
    <row r="11" spans="1:67">
      <c r="A11" s="45" t="s">
        <v>89</v>
      </c>
      <c r="B11" s="112"/>
      <c r="C11" s="46">
        <v>1100</v>
      </c>
      <c r="D11" s="47"/>
      <c r="E11" s="48">
        <v>90</v>
      </c>
      <c r="F11" s="47">
        <f t="shared" si="1"/>
        <v>0</v>
      </c>
      <c r="G11" s="47"/>
      <c r="H11" s="54">
        <v>149</v>
      </c>
      <c r="I11" s="47">
        <f t="shared" si="2"/>
        <v>0</v>
      </c>
      <c r="J11" s="48">
        <v>2</v>
      </c>
      <c r="K11" s="48">
        <v>151</v>
      </c>
      <c r="L11" s="47">
        <f t="shared" si="3"/>
        <v>302</v>
      </c>
      <c r="M11" s="47"/>
      <c r="N11" s="54">
        <v>411</v>
      </c>
      <c r="O11" s="47">
        <f t="shared" si="4"/>
        <v>0</v>
      </c>
      <c r="P11" s="47">
        <v>0.5</v>
      </c>
      <c r="Q11" s="48">
        <v>5</v>
      </c>
      <c r="R11" s="48">
        <f t="shared" si="0"/>
        <v>2.5</v>
      </c>
      <c r="S11" s="49">
        <v>2</v>
      </c>
      <c r="T11" s="49">
        <v>37</v>
      </c>
      <c r="U11" s="47">
        <f t="shared" si="5"/>
        <v>74</v>
      </c>
      <c r="V11" s="49">
        <v>2</v>
      </c>
      <c r="W11" s="49">
        <v>16</v>
      </c>
      <c r="X11" s="47">
        <f t="shared" si="6"/>
        <v>32</v>
      </c>
      <c r="Y11" s="49">
        <v>3</v>
      </c>
      <c r="Z11" s="49">
        <v>12</v>
      </c>
      <c r="AA11" s="47">
        <f t="shared" si="7"/>
        <v>36</v>
      </c>
      <c r="AB11" s="49"/>
      <c r="AC11" s="49">
        <v>18</v>
      </c>
      <c r="AD11" s="47">
        <f t="shared" si="8"/>
        <v>0</v>
      </c>
      <c r="AE11" s="51">
        <v>0.5</v>
      </c>
      <c r="AF11" s="49">
        <v>26</v>
      </c>
      <c r="AG11" s="47">
        <f t="shared" si="9"/>
        <v>13</v>
      </c>
      <c r="AH11" s="51">
        <v>1.5</v>
      </c>
      <c r="AI11" s="49">
        <v>33</v>
      </c>
      <c r="AJ11" s="47">
        <f t="shared" si="10"/>
        <v>49.5</v>
      </c>
      <c r="AK11" s="49">
        <v>1</v>
      </c>
      <c r="AL11" s="49">
        <v>28</v>
      </c>
      <c r="AM11" s="47">
        <f t="shared" si="11"/>
        <v>28</v>
      </c>
      <c r="AN11" s="49">
        <v>2</v>
      </c>
      <c r="AO11" s="49">
        <v>121</v>
      </c>
      <c r="AP11" s="47">
        <f t="shared" si="12"/>
        <v>242</v>
      </c>
      <c r="AQ11" s="49">
        <v>1</v>
      </c>
      <c r="AR11" s="49">
        <v>106</v>
      </c>
      <c r="AS11" s="47">
        <f t="shared" si="13"/>
        <v>106</v>
      </c>
      <c r="AT11" s="50">
        <v>0.05</v>
      </c>
      <c r="AU11" s="49"/>
      <c r="AV11" s="47">
        <f t="shared" si="14"/>
        <v>0</v>
      </c>
      <c r="AW11" s="50">
        <v>0.1</v>
      </c>
      <c r="AX11" s="49">
        <v>178</v>
      </c>
      <c r="AY11" s="47">
        <f t="shared" si="15"/>
        <v>17.8</v>
      </c>
      <c r="AZ11" s="50"/>
      <c r="BA11" s="49"/>
      <c r="BB11" s="47">
        <f t="shared" si="16"/>
        <v>0</v>
      </c>
      <c r="BC11" s="50"/>
      <c r="BD11" s="49">
        <v>254</v>
      </c>
      <c r="BE11" s="47">
        <f t="shared" si="17"/>
        <v>0</v>
      </c>
      <c r="BF11" s="51"/>
      <c r="BG11" s="49">
        <v>96</v>
      </c>
      <c r="BH11" s="47">
        <f t="shared" si="18"/>
        <v>0</v>
      </c>
      <c r="BI11" s="49">
        <v>1</v>
      </c>
      <c r="BJ11" s="49">
        <v>70</v>
      </c>
      <c r="BK11" s="47">
        <f t="shared" si="21"/>
        <v>70</v>
      </c>
      <c r="BL11" s="51">
        <f t="shared" si="19"/>
        <v>16.649999999999999</v>
      </c>
      <c r="BM11" s="52">
        <f t="shared" si="20"/>
        <v>972.8</v>
      </c>
      <c r="BN11" s="46">
        <v>1100</v>
      </c>
      <c r="BO11" s="53"/>
    </row>
    <row r="12" spans="1:67" ht="37.5">
      <c r="A12" s="45" t="s">
        <v>91</v>
      </c>
      <c r="B12" s="112"/>
      <c r="C12" s="46">
        <v>730</v>
      </c>
      <c r="D12" s="47"/>
      <c r="E12" s="48">
        <v>65</v>
      </c>
      <c r="F12" s="47">
        <f t="shared" ref="F12:F22" si="22">SUM(D12*E12)</f>
        <v>0</v>
      </c>
      <c r="G12" s="47"/>
      <c r="H12" s="54">
        <v>140</v>
      </c>
      <c r="I12" s="47">
        <f t="shared" ref="I12:I22" si="23">SUM(G12*H12)</f>
        <v>0</v>
      </c>
      <c r="J12" s="48">
        <v>2</v>
      </c>
      <c r="K12" s="48">
        <v>97</v>
      </c>
      <c r="L12" s="47">
        <f>SUM(J12*K12)</f>
        <v>194</v>
      </c>
      <c r="M12" s="47"/>
      <c r="N12" s="54">
        <v>320</v>
      </c>
      <c r="O12" s="47">
        <f t="shared" ref="O12:O22" si="24">SUM(M12*N12)</f>
        <v>0</v>
      </c>
      <c r="P12" s="47">
        <v>0.5</v>
      </c>
      <c r="Q12" s="48">
        <v>20</v>
      </c>
      <c r="R12" s="48">
        <f t="shared" si="0"/>
        <v>10</v>
      </c>
      <c r="S12" s="49">
        <v>2</v>
      </c>
      <c r="T12" s="51">
        <v>5.5</v>
      </c>
      <c r="U12" s="47">
        <f t="shared" ref="U12:U22" si="25">SUM(S12*T12)</f>
        <v>11</v>
      </c>
      <c r="V12" s="49">
        <v>2</v>
      </c>
      <c r="W12" s="51">
        <v>6.5</v>
      </c>
      <c r="X12" s="47">
        <f t="shared" ref="X12:X22" si="26">SUM(V12*W12)</f>
        <v>13</v>
      </c>
      <c r="Y12" s="49">
        <v>3</v>
      </c>
      <c r="Z12" s="49">
        <v>6</v>
      </c>
      <c r="AA12" s="47">
        <f t="shared" ref="AA12:AA22" si="27">SUM(Y12*Z12)</f>
        <v>18</v>
      </c>
      <c r="AB12" s="49"/>
      <c r="AC12" s="49">
        <v>11</v>
      </c>
      <c r="AD12" s="47">
        <f t="shared" si="8"/>
        <v>0</v>
      </c>
      <c r="AE12" s="51">
        <v>0.5</v>
      </c>
      <c r="AF12" s="49">
        <v>19</v>
      </c>
      <c r="AG12" s="47">
        <f t="shared" si="9"/>
        <v>9.5</v>
      </c>
      <c r="AH12" s="51">
        <v>1.5</v>
      </c>
      <c r="AI12" s="49">
        <v>21</v>
      </c>
      <c r="AJ12" s="47">
        <f t="shared" si="10"/>
        <v>31.5</v>
      </c>
      <c r="AK12" s="49">
        <v>1</v>
      </c>
      <c r="AL12" s="49">
        <v>16</v>
      </c>
      <c r="AM12" s="47">
        <f t="shared" si="11"/>
        <v>16</v>
      </c>
      <c r="AN12" s="49">
        <v>2</v>
      </c>
      <c r="AO12" s="49">
        <v>74</v>
      </c>
      <c r="AP12" s="47">
        <f t="shared" si="12"/>
        <v>148</v>
      </c>
      <c r="AQ12" s="49">
        <v>1</v>
      </c>
      <c r="AR12" s="49">
        <v>57</v>
      </c>
      <c r="AS12" s="47">
        <f t="shared" si="13"/>
        <v>57</v>
      </c>
      <c r="AT12" s="50">
        <v>0.05</v>
      </c>
      <c r="AU12" s="49"/>
      <c r="AV12" s="47">
        <f t="shared" ref="AV12:AV22" si="28">SUM(AT12*AU12)</f>
        <v>0</v>
      </c>
      <c r="AW12" s="50">
        <v>0.1</v>
      </c>
      <c r="AX12" s="49">
        <v>140</v>
      </c>
      <c r="AY12" s="47">
        <f t="shared" si="15"/>
        <v>14</v>
      </c>
      <c r="AZ12" s="50"/>
      <c r="BA12" s="49"/>
      <c r="BB12" s="47">
        <f t="shared" ref="BB12:BB22" si="29">SUM(AZ12*BA12)</f>
        <v>0</v>
      </c>
      <c r="BC12" s="50"/>
      <c r="BD12" s="49">
        <v>210</v>
      </c>
      <c r="BE12" s="47">
        <f t="shared" ref="BE12:BE22" si="30">SUM(BC12*BD12)</f>
        <v>0</v>
      </c>
      <c r="BF12" s="51"/>
      <c r="BG12" s="49">
        <v>45</v>
      </c>
      <c r="BH12" s="47">
        <f t="shared" ref="BH12:BH22" si="31">SUM(BF12*BG12)</f>
        <v>0</v>
      </c>
      <c r="BI12" s="49">
        <v>1</v>
      </c>
      <c r="BJ12" s="49">
        <v>40</v>
      </c>
      <c r="BK12" s="47">
        <f t="shared" ref="BK12:BK22" si="32">SUM(BI12*BJ12)</f>
        <v>40</v>
      </c>
      <c r="BL12" s="51">
        <f t="shared" si="19"/>
        <v>16.649999999999999</v>
      </c>
      <c r="BM12" s="52">
        <f t="shared" si="20"/>
        <v>562</v>
      </c>
      <c r="BN12" s="46">
        <v>730</v>
      </c>
      <c r="BO12" s="53"/>
    </row>
    <row r="13" spans="1:67">
      <c r="A13" s="45" t="s">
        <v>92</v>
      </c>
      <c r="B13" s="112"/>
      <c r="C13" s="46">
        <v>50</v>
      </c>
      <c r="D13" s="47"/>
      <c r="E13" s="47">
        <v>0.4</v>
      </c>
      <c r="F13" s="47">
        <f t="shared" si="22"/>
        <v>0</v>
      </c>
      <c r="G13" s="47"/>
      <c r="H13" s="47">
        <v>0.7</v>
      </c>
      <c r="I13" s="47">
        <f t="shared" si="23"/>
        <v>0</v>
      </c>
      <c r="J13" s="48">
        <v>2</v>
      </c>
      <c r="K13" s="47">
        <v>2</v>
      </c>
      <c r="L13" s="47">
        <f t="shared" ref="L13:L22" si="33">SUM(J13*K13)</f>
        <v>4</v>
      </c>
      <c r="M13" s="47"/>
      <c r="N13" s="48">
        <v>4</v>
      </c>
      <c r="O13" s="47">
        <f t="shared" si="24"/>
        <v>0</v>
      </c>
      <c r="P13" s="47">
        <v>0.5</v>
      </c>
      <c r="Q13" s="46">
        <v>1</v>
      </c>
      <c r="R13" s="47">
        <f t="shared" si="0"/>
        <v>0.5</v>
      </c>
      <c r="S13" s="49">
        <v>2</v>
      </c>
      <c r="T13" s="51">
        <v>2.5</v>
      </c>
      <c r="U13" s="47">
        <f t="shared" si="25"/>
        <v>5</v>
      </c>
      <c r="V13" s="49">
        <v>2</v>
      </c>
      <c r="W13" s="51">
        <v>0.5</v>
      </c>
      <c r="X13" s="47">
        <f t="shared" si="26"/>
        <v>1</v>
      </c>
      <c r="Y13" s="49">
        <v>3</v>
      </c>
      <c r="Z13" s="51">
        <v>0.6</v>
      </c>
      <c r="AA13" s="47">
        <f t="shared" si="27"/>
        <v>1.7999999999999998</v>
      </c>
      <c r="AB13" s="49"/>
      <c r="AC13" s="51">
        <v>0.1</v>
      </c>
      <c r="AD13" s="47">
        <f t="shared" si="8"/>
        <v>0</v>
      </c>
      <c r="AE13" s="51">
        <v>0.5</v>
      </c>
      <c r="AF13" s="51">
        <v>2.9</v>
      </c>
      <c r="AG13" s="47">
        <f t="shared" si="9"/>
        <v>1.45</v>
      </c>
      <c r="AH13" s="51">
        <v>1.5</v>
      </c>
      <c r="AI13" s="51">
        <v>4.8</v>
      </c>
      <c r="AJ13" s="47">
        <f t="shared" si="10"/>
        <v>7.1999999999999993</v>
      </c>
      <c r="AK13" s="49">
        <v>1</v>
      </c>
      <c r="AL13" s="51">
        <v>6.9</v>
      </c>
      <c r="AM13" s="47">
        <f t="shared" si="11"/>
        <v>6.9</v>
      </c>
      <c r="AN13" s="49">
        <v>2</v>
      </c>
      <c r="AO13" s="51">
        <v>6</v>
      </c>
      <c r="AP13" s="47">
        <f t="shared" si="12"/>
        <v>12</v>
      </c>
      <c r="AQ13" s="49">
        <v>1</v>
      </c>
      <c r="AR13" s="51">
        <v>4.4000000000000004</v>
      </c>
      <c r="AS13" s="47">
        <f t="shared" si="13"/>
        <v>4.4000000000000004</v>
      </c>
      <c r="AT13" s="50">
        <v>0.05</v>
      </c>
      <c r="AU13" s="49">
        <v>320</v>
      </c>
      <c r="AV13" s="47">
        <f t="shared" si="28"/>
        <v>16</v>
      </c>
      <c r="AW13" s="50">
        <v>0.1</v>
      </c>
      <c r="AX13" s="49">
        <v>220</v>
      </c>
      <c r="AY13" s="47">
        <f t="shared" si="15"/>
        <v>22</v>
      </c>
      <c r="AZ13" s="50"/>
      <c r="BA13" s="49"/>
      <c r="BB13" s="47">
        <f t="shared" si="29"/>
        <v>0</v>
      </c>
      <c r="BC13" s="50"/>
      <c r="BD13" s="49">
        <v>80</v>
      </c>
      <c r="BE13" s="47">
        <f t="shared" si="30"/>
        <v>0</v>
      </c>
      <c r="BF13" s="51"/>
      <c r="BG13" s="49">
        <v>10</v>
      </c>
      <c r="BH13" s="47">
        <f t="shared" si="31"/>
        <v>0</v>
      </c>
      <c r="BI13" s="49">
        <v>1</v>
      </c>
      <c r="BJ13" s="49"/>
      <c r="BK13" s="47">
        <f t="shared" si="32"/>
        <v>0</v>
      </c>
      <c r="BL13" s="51">
        <f t="shared" si="19"/>
        <v>16.649999999999999</v>
      </c>
      <c r="BM13" s="52">
        <f t="shared" si="20"/>
        <v>82.25</v>
      </c>
      <c r="BN13" s="46">
        <v>50</v>
      </c>
      <c r="BO13" s="53"/>
    </row>
    <row r="14" spans="1:67">
      <c r="A14" s="45" t="s">
        <v>93</v>
      </c>
      <c r="B14" s="112"/>
      <c r="C14" s="46">
        <v>35</v>
      </c>
      <c r="D14" s="47"/>
      <c r="E14" s="47">
        <v>2.7</v>
      </c>
      <c r="F14" s="47">
        <f t="shared" si="22"/>
        <v>0</v>
      </c>
      <c r="G14" s="47"/>
      <c r="H14" s="48">
        <v>4</v>
      </c>
      <c r="I14" s="47">
        <f t="shared" si="23"/>
        <v>0</v>
      </c>
      <c r="J14" s="48">
        <v>2</v>
      </c>
      <c r="K14" s="47">
        <v>9.5</v>
      </c>
      <c r="L14" s="47">
        <f t="shared" si="33"/>
        <v>19</v>
      </c>
      <c r="M14" s="47"/>
      <c r="N14" s="48">
        <v>10</v>
      </c>
      <c r="O14" s="47">
        <f t="shared" si="24"/>
        <v>0</v>
      </c>
      <c r="P14" s="47">
        <v>0.5</v>
      </c>
      <c r="Q14" s="46">
        <v>1</v>
      </c>
      <c r="R14" s="47">
        <f t="shared" si="0"/>
        <v>0.5</v>
      </c>
      <c r="S14" s="49">
        <v>2</v>
      </c>
      <c r="T14" s="51">
        <v>0.5</v>
      </c>
      <c r="U14" s="47">
        <f t="shared" si="25"/>
        <v>1</v>
      </c>
      <c r="V14" s="49">
        <v>2</v>
      </c>
      <c r="W14" s="51">
        <v>0.5</v>
      </c>
      <c r="X14" s="47">
        <f t="shared" si="26"/>
        <v>1</v>
      </c>
      <c r="Y14" s="49">
        <v>3</v>
      </c>
      <c r="Z14" s="51">
        <v>0.6</v>
      </c>
      <c r="AA14" s="47">
        <f t="shared" si="27"/>
        <v>1.7999999999999998</v>
      </c>
      <c r="AB14" s="49"/>
      <c r="AC14" s="51">
        <v>0.5</v>
      </c>
      <c r="AD14" s="47">
        <f t="shared" si="8"/>
        <v>0</v>
      </c>
      <c r="AE14" s="51">
        <v>0.5</v>
      </c>
      <c r="AF14" s="51">
        <v>2</v>
      </c>
      <c r="AG14" s="47">
        <f t="shared" si="9"/>
        <v>1</v>
      </c>
      <c r="AH14" s="51">
        <v>1.5</v>
      </c>
      <c r="AI14" s="51">
        <v>0.6</v>
      </c>
      <c r="AJ14" s="47">
        <f t="shared" si="10"/>
        <v>0.89999999999999991</v>
      </c>
      <c r="AK14" s="49">
        <v>1</v>
      </c>
      <c r="AL14" s="51">
        <v>0.9</v>
      </c>
      <c r="AM14" s="47">
        <f t="shared" si="11"/>
        <v>0.9</v>
      </c>
      <c r="AN14" s="49">
        <v>2</v>
      </c>
      <c r="AO14" s="51">
        <v>1.6</v>
      </c>
      <c r="AP14" s="47">
        <f t="shared" si="12"/>
        <v>3.2</v>
      </c>
      <c r="AQ14" s="49">
        <v>1</v>
      </c>
      <c r="AR14" s="51">
        <v>1.5</v>
      </c>
      <c r="AS14" s="47">
        <f t="shared" si="13"/>
        <v>1.5</v>
      </c>
      <c r="AT14" s="50">
        <v>0.05</v>
      </c>
      <c r="AU14" s="49">
        <v>140</v>
      </c>
      <c r="AV14" s="47">
        <f t="shared" si="28"/>
        <v>7</v>
      </c>
      <c r="AW14" s="50">
        <v>0.1</v>
      </c>
      <c r="AX14" s="49">
        <v>100</v>
      </c>
      <c r="AY14" s="47">
        <f t="shared" si="15"/>
        <v>10</v>
      </c>
      <c r="AZ14" s="50"/>
      <c r="BA14" s="49"/>
      <c r="BB14" s="47">
        <f t="shared" si="29"/>
        <v>0</v>
      </c>
      <c r="BC14" s="50"/>
      <c r="BD14" s="49">
        <v>20</v>
      </c>
      <c r="BE14" s="47">
        <f t="shared" si="30"/>
        <v>0</v>
      </c>
      <c r="BF14" s="51"/>
      <c r="BG14" s="49">
        <v>1</v>
      </c>
      <c r="BH14" s="47">
        <f t="shared" si="31"/>
        <v>0</v>
      </c>
      <c r="BI14" s="49">
        <v>1</v>
      </c>
      <c r="BJ14" s="49"/>
      <c r="BK14" s="47">
        <f t="shared" si="32"/>
        <v>0</v>
      </c>
      <c r="BL14" s="51">
        <f t="shared" si="19"/>
        <v>16.649999999999999</v>
      </c>
      <c r="BM14" s="52">
        <f t="shared" si="20"/>
        <v>47.8</v>
      </c>
      <c r="BN14" s="46">
        <v>35</v>
      </c>
      <c r="BO14" s="53"/>
    </row>
    <row r="15" spans="1:67">
      <c r="A15" s="45" t="s">
        <v>94</v>
      </c>
      <c r="B15" s="112"/>
      <c r="C15" s="46">
        <v>1800</v>
      </c>
      <c r="D15" s="47"/>
      <c r="E15" s="48">
        <v>40</v>
      </c>
      <c r="F15" s="47">
        <f t="shared" si="22"/>
        <v>0</v>
      </c>
      <c r="G15" s="47"/>
      <c r="H15" s="48">
        <v>25</v>
      </c>
      <c r="I15" s="47">
        <f t="shared" si="23"/>
        <v>0</v>
      </c>
      <c r="J15" s="48">
        <v>2</v>
      </c>
      <c r="K15" s="48">
        <v>80</v>
      </c>
      <c r="L15" s="47">
        <f t="shared" si="33"/>
        <v>160</v>
      </c>
      <c r="M15" s="47"/>
      <c r="N15" s="48">
        <v>120</v>
      </c>
      <c r="O15" s="47">
        <f t="shared" si="24"/>
        <v>0</v>
      </c>
      <c r="P15" s="47">
        <v>0.5</v>
      </c>
      <c r="Q15" s="48">
        <v>400</v>
      </c>
      <c r="R15" s="47">
        <f t="shared" si="0"/>
        <v>200</v>
      </c>
      <c r="S15" s="49">
        <v>2</v>
      </c>
      <c r="T15" s="49">
        <v>350</v>
      </c>
      <c r="U15" s="47">
        <f t="shared" si="25"/>
        <v>700</v>
      </c>
      <c r="V15" s="49">
        <v>2</v>
      </c>
      <c r="W15" s="49">
        <v>14</v>
      </c>
      <c r="X15" s="47">
        <f t="shared" si="26"/>
        <v>28</v>
      </c>
      <c r="Y15" s="49">
        <v>3</v>
      </c>
      <c r="Z15" s="49">
        <v>10</v>
      </c>
      <c r="AA15" s="47">
        <f t="shared" si="27"/>
        <v>30</v>
      </c>
      <c r="AB15" s="49"/>
      <c r="AC15" s="49">
        <v>8</v>
      </c>
      <c r="AD15" s="47">
        <f t="shared" si="8"/>
        <v>0</v>
      </c>
      <c r="AE15" s="51">
        <v>0.5</v>
      </c>
      <c r="AF15" s="49">
        <v>27</v>
      </c>
      <c r="AG15" s="47">
        <f t="shared" si="9"/>
        <v>13.5</v>
      </c>
      <c r="AH15" s="51">
        <v>1.5</v>
      </c>
      <c r="AI15" s="49">
        <v>30</v>
      </c>
      <c r="AJ15" s="47">
        <f t="shared" si="10"/>
        <v>45</v>
      </c>
      <c r="AK15" s="49">
        <v>1</v>
      </c>
      <c r="AL15" s="49">
        <v>41</v>
      </c>
      <c r="AM15" s="47">
        <f t="shared" si="11"/>
        <v>41</v>
      </c>
      <c r="AN15" s="49">
        <v>2</v>
      </c>
      <c r="AO15" s="49">
        <v>226</v>
      </c>
      <c r="AP15" s="47">
        <f t="shared" si="12"/>
        <v>452</v>
      </c>
      <c r="AQ15" s="49">
        <v>1</v>
      </c>
      <c r="AR15" s="49">
        <v>230</v>
      </c>
      <c r="AS15" s="47">
        <f t="shared" si="13"/>
        <v>230</v>
      </c>
      <c r="AT15" s="50">
        <v>0.05</v>
      </c>
      <c r="AU15" s="49"/>
      <c r="AV15" s="47">
        <f t="shared" si="28"/>
        <v>0</v>
      </c>
      <c r="AW15" s="50">
        <v>0.1</v>
      </c>
      <c r="AX15" s="49"/>
      <c r="AY15" s="47">
        <f t="shared" si="15"/>
        <v>0</v>
      </c>
      <c r="AZ15" s="50"/>
      <c r="BA15" s="49"/>
      <c r="BB15" s="47">
        <f t="shared" si="29"/>
        <v>0</v>
      </c>
      <c r="BC15" s="50"/>
      <c r="BD15" s="49">
        <v>120</v>
      </c>
      <c r="BE15" s="47">
        <f t="shared" si="30"/>
        <v>0</v>
      </c>
      <c r="BF15" s="51"/>
      <c r="BG15" s="49">
        <v>50</v>
      </c>
      <c r="BH15" s="47">
        <f t="shared" si="31"/>
        <v>0</v>
      </c>
      <c r="BI15" s="49">
        <v>1</v>
      </c>
      <c r="BJ15" s="49"/>
      <c r="BK15" s="47">
        <f t="shared" si="32"/>
        <v>0</v>
      </c>
      <c r="BL15" s="51">
        <f t="shared" si="19"/>
        <v>16.649999999999999</v>
      </c>
      <c r="BM15" s="52">
        <f t="shared" si="20"/>
        <v>1899.5</v>
      </c>
      <c r="BN15" s="46">
        <v>1800</v>
      </c>
      <c r="BO15" s="53"/>
    </row>
    <row r="16" spans="1:67">
      <c r="A16" s="45" t="s">
        <v>95</v>
      </c>
      <c r="B16" s="112"/>
      <c r="C16" s="46">
        <v>950</v>
      </c>
      <c r="D16" s="47"/>
      <c r="E16" s="48">
        <v>550</v>
      </c>
      <c r="F16" s="47">
        <f t="shared" si="22"/>
        <v>0</v>
      </c>
      <c r="G16" s="47"/>
      <c r="H16" s="48">
        <v>490</v>
      </c>
      <c r="I16" s="47">
        <f t="shared" si="23"/>
        <v>0</v>
      </c>
      <c r="J16" s="48">
        <v>2</v>
      </c>
      <c r="K16" s="48">
        <v>400</v>
      </c>
      <c r="L16" s="47">
        <f t="shared" si="33"/>
        <v>800</v>
      </c>
      <c r="M16" s="47"/>
      <c r="N16" s="48">
        <v>15</v>
      </c>
      <c r="O16" s="47">
        <f t="shared" si="24"/>
        <v>0</v>
      </c>
      <c r="P16" s="47">
        <v>0.5</v>
      </c>
      <c r="Q16" s="46">
        <v>3</v>
      </c>
      <c r="R16" s="47">
        <f t="shared" si="0"/>
        <v>1.5</v>
      </c>
      <c r="S16" s="49">
        <v>2</v>
      </c>
      <c r="T16" s="49"/>
      <c r="U16" s="47">
        <f t="shared" si="25"/>
        <v>0</v>
      </c>
      <c r="V16" s="49">
        <v>2</v>
      </c>
      <c r="W16" s="49">
        <v>6</v>
      </c>
      <c r="X16" s="47">
        <f t="shared" si="26"/>
        <v>12</v>
      </c>
      <c r="Y16" s="49">
        <v>3</v>
      </c>
      <c r="Z16" s="49">
        <v>5</v>
      </c>
      <c r="AA16" s="47">
        <f t="shared" si="27"/>
        <v>15</v>
      </c>
      <c r="AB16" s="49"/>
      <c r="AC16" s="49">
        <v>120</v>
      </c>
      <c r="AD16" s="47">
        <f t="shared" si="8"/>
        <v>0</v>
      </c>
      <c r="AE16" s="51">
        <v>0.5</v>
      </c>
      <c r="AF16" s="49">
        <v>5</v>
      </c>
      <c r="AG16" s="47">
        <f t="shared" si="9"/>
        <v>2.5</v>
      </c>
      <c r="AH16" s="51">
        <v>1.5</v>
      </c>
      <c r="AI16" s="49">
        <v>2</v>
      </c>
      <c r="AJ16" s="47">
        <f t="shared" si="10"/>
        <v>3</v>
      </c>
      <c r="AK16" s="49">
        <v>1</v>
      </c>
      <c r="AL16" s="49">
        <v>2</v>
      </c>
      <c r="AM16" s="47">
        <f t="shared" si="11"/>
        <v>2</v>
      </c>
      <c r="AN16" s="49">
        <v>2</v>
      </c>
      <c r="AO16" s="49">
        <v>12</v>
      </c>
      <c r="AP16" s="47">
        <f t="shared" si="12"/>
        <v>24</v>
      </c>
      <c r="AQ16" s="49">
        <v>1</v>
      </c>
      <c r="AR16" s="49">
        <v>18</v>
      </c>
      <c r="AS16" s="47">
        <f t="shared" si="13"/>
        <v>18</v>
      </c>
      <c r="AT16" s="50">
        <v>0.05</v>
      </c>
      <c r="AU16" s="49"/>
      <c r="AV16" s="47">
        <f t="shared" si="28"/>
        <v>0</v>
      </c>
      <c r="AW16" s="50">
        <v>0.1</v>
      </c>
      <c r="AX16" s="49"/>
      <c r="AY16" s="47">
        <f t="shared" si="15"/>
        <v>0</v>
      </c>
      <c r="AZ16" s="50"/>
      <c r="BA16" s="49"/>
      <c r="BB16" s="47">
        <f t="shared" si="29"/>
        <v>0</v>
      </c>
      <c r="BC16" s="50"/>
      <c r="BD16" s="49">
        <v>0</v>
      </c>
      <c r="BE16" s="47">
        <f t="shared" si="30"/>
        <v>0</v>
      </c>
      <c r="BF16" s="51"/>
      <c r="BG16" s="49">
        <v>0</v>
      </c>
      <c r="BH16" s="47">
        <f t="shared" si="31"/>
        <v>0</v>
      </c>
      <c r="BI16" s="49">
        <v>1</v>
      </c>
      <c r="BJ16" s="49"/>
      <c r="BK16" s="47">
        <f t="shared" si="32"/>
        <v>0</v>
      </c>
      <c r="BL16" s="51">
        <f t="shared" si="19"/>
        <v>16.649999999999999</v>
      </c>
      <c r="BM16" s="52">
        <f t="shared" si="20"/>
        <v>878</v>
      </c>
      <c r="BN16" s="46">
        <v>950</v>
      </c>
      <c r="BO16" s="53"/>
    </row>
    <row r="17" spans="1:67">
      <c r="A17" s="45" t="s">
        <v>96</v>
      </c>
      <c r="B17" s="112"/>
      <c r="C17" s="46">
        <v>600</v>
      </c>
      <c r="D17" s="47"/>
      <c r="E17" s="48">
        <v>20</v>
      </c>
      <c r="F17" s="47">
        <f t="shared" si="22"/>
        <v>0</v>
      </c>
      <c r="G17" s="47"/>
      <c r="H17" s="48">
        <v>15</v>
      </c>
      <c r="I17" s="47">
        <f t="shared" si="23"/>
        <v>0</v>
      </c>
      <c r="J17" s="48">
        <v>2</v>
      </c>
      <c r="K17" s="48">
        <v>45</v>
      </c>
      <c r="L17" s="47">
        <f t="shared" si="33"/>
        <v>90</v>
      </c>
      <c r="M17" s="47"/>
      <c r="N17" s="48">
        <v>65</v>
      </c>
      <c r="O17" s="47">
        <f t="shared" si="24"/>
        <v>0</v>
      </c>
      <c r="P17" s="47">
        <v>0.5</v>
      </c>
      <c r="Q17" s="46">
        <v>3</v>
      </c>
      <c r="R17" s="47">
        <f t="shared" si="0"/>
        <v>1.5</v>
      </c>
      <c r="S17" s="49">
        <v>2</v>
      </c>
      <c r="T17" s="49">
        <v>3</v>
      </c>
      <c r="U17" s="47">
        <f t="shared" si="25"/>
        <v>6</v>
      </c>
      <c r="V17" s="49">
        <v>2</v>
      </c>
      <c r="W17" s="49">
        <v>120</v>
      </c>
      <c r="X17" s="47">
        <f t="shared" si="26"/>
        <v>240</v>
      </c>
      <c r="Y17" s="49">
        <v>3</v>
      </c>
      <c r="Z17" s="49">
        <v>40</v>
      </c>
      <c r="AA17" s="47">
        <f t="shared" si="27"/>
        <v>120</v>
      </c>
      <c r="AB17" s="49"/>
      <c r="AC17" s="49">
        <v>19</v>
      </c>
      <c r="AD17" s="47">
        <f t="shared" si="8"/>
        <v>0</v>
      </c>
      <c r="AE17" s="51">
        <v>0.5</v>
      </c>
      <c r="AF17" s="49">
        <v>15</v>
      </c>
      <c r="AG17" s="47">
        <f t="shared" si="9"/>
        <v>7.5</v>
      </c>
      <c r="AH17" s="51">
        <v>1.5</v>
      </c>
      <c r="AI17" s="49">
        <v>15</v>
      </c>
      <c r="AJ17" s="47">
        <f t="shared" si="10"/>
        <v>22.5</v>
      </c>
      <c r="AK17" s="49">
        <v>1</v>
      </c>
      <c r="AL17" s="49">
        <v>14</v>
      </c>
      <c r="AM17" s="47">
        <f t="shared" si="11"/>
        <v>14</v>
      </c>
      <c r="AN17" s="49">
        <v>2</v>
      </c>
      <c r="AO17" s="49">
        <v>18</v>
      </c>
      <c r="AP17" s="47">
        <f t="shared" si="12"/>
        <v>36</v>
      </c>
      <c r="AQ17" s="49">
        <v>1</v>
      </c>
      <c r="AR17" s="49">
        <v>44</v>
      </c>
      <c r="AS17" s="47">
        <f t="shared" si="13"/>
        <v>44</v>
      </c>
      <c r="AT17" s="50">
        <v>0.05</v>
      </c>
      <c r="AU17" s="49"/>
      <c r="AV17" s="47">
        <f t="shared" si="28"/>
        <v>0</v>
      </c>
      <c r="AW17" s="50">
        <v>0.1</v>
      </c>
      <c r="AX17" s="49"/>
      <c r="AY17" s="47">
        <f t="shared" si="15"/>
        <v>0</v>
      </c>
      <c r="AZ17" s="50"/>
      <c r="BA17" s="49"/>
      <c r="BB17" s="47">
        <f t="shared" si="29"/>
        <v>0</v>
      </c>
      <c r="BC17" s="50"/>
      <c r="BD17" s="49">
        <v>0</v>
      </c>
      <c r="BE17" s="47">
        <f t="shared" si="30"/>
        <v>0</v>
      </c>
      <c r="BF17" s="51"/>
      <c r="BG17" s="49">
        <v>12</v>
      </c>
      <c r="BH17" s="47">
        <f t="shared" si="31"/>
        <v>0</v>
      </c>
      <c r="BI17" s="49">
        <v>1</v>
      </c>
      <c r="BJ17" s="49"/>
      <c r="BK17" s="47">
        <f t="shared" si="32"/>
        <v>0</v>
      </c>
      <c r="BL17" s="51">
        <f t="shared" si="19"/>
        <v>16.649999999999999</v>
      </c>
      <c r="BM17" s="52">
        <f t="shared" si="20"/>
        <v>581.5</v>
      </c>
      <c r="BN17" s="46">
        <v>600</v>
      </c>
      <c r="BO17" s="53"/>
    </row>
    <row r="18" spans="1:67">
      <c r="A18" s="45" t="s">
        <v>97</v>
      </c>
      <c r="B18" s="112"/>
      <c r="C18" s="46">
        <v>280</v>
      </c>
      <c r="D18" s="47"/>
      <c r="E18" s="48">
        <v>40</v>
      </c>
      <c r="F18" s="47">
        <f t="shared" si="22"/>
        <v>0</v>
      </c>
      <c r="G18" s="47"/>
      <c r="H18" s="48">
        <v>15</v>
      </c>
      <c r="I18" s="47">
        <f t="shared" si="23"/>
        <v>0</v>
      </c>
      <c r="J18" s="48">
        <v>2</v>
      </c>
      <c r="K18" s="48">
        <v>40</v>
      </c>
      <c r="L18" s="47">
        <f t="shared" si="33"/>
        <v>80</v>
      </c>
      <c r="M18" s="47"/>
      <c r="N18" s="54">
        <v>13</v>
      </c>
      <c r="O18" s="47">
        <f t="shared" si="24"/>
        <v>0</v>
      </c>
      <c r="P18" s="47">
        <v>0.5</v>
      </c>
      <c r="Q18" s="48">
        <v>3</v>
      </c>
      <c r="R18" s="47">
        <f t="shared" si="0"/>
        <v>1.5</v>
      </c>
      <c r="S18" s="49">
        <v>2</v>
      </c>
      <c r="T18" s="49">
        <v>13</v>
      </c>
      <c r="U18" s="47">
        <f t="shared" si="25"/>
        <v>26</v>
      </c>
      <c r="V18" s="49">
        <v>2</v>
      </c>
      <c r="W18" s="49">
        <v>2</v>
      </c>
      <c r="X18" s="47">
        <f t="shared" si="26"/>
        <v>4</v>
      </c>
      <c r="Y18" s="49">
        <v>3</v>
      </c>
      <c r="Z18" s="49">
        <v>1</v>
      </c>
      <c r="AA18" s="47">
        <f t="shared" si="27"/>
        <v>3</v>
      </c>
      <c r="AB18" s="49"/>
      <c r="AC18" s="49">
        <v>1</v>
      </c>
      <c r="AD18" s="47">
        <f t="shared" si="8"/>
        <v>0</v>
      </c>
      <c r="AE18" s="51">
        <v>0.5</v>
      </c>
      <c r="AF18" s="49">
        <v>7</v>
      </c>
      <c r="AG18" s="47">
        <f t="shared" si="9"/>
        <v>3.5</v>
      </c>
      <c r="AH18" s="51">
        <v>1.5</v>
      </c>
      <c r="AI18" s="49">
        <v>6</v>
      </c>
      <c r="AJ18" s="47">
        <f t="shared" si="10"/>
        <v>9</v>
      </c>
      <c r="AK18" s="49">
        <v>1</v>
      </c>
      <c r="AL18" s="49">
        <v>7</v>
      </c>
      <c r="AM18" s="47">
        <f t="shared" si="11"/>
        <v>7</v>
      </c>
      <c r="AN18" s="49">
        <v>2</v>
      </c>
      <c r="AO18" s="49">
        <v>25</v>
      </c>
      <c r="AP18" s="47">
        <f t="shared" si="12"/>
        <v>50</v>
      </c>
      <c r="AQ18" s="49">
        <v>1</v>
      </c>
      <c r="AR18" s="49">
        <v>15</v>
      </c>
      <c r="AS18" s="47">
        <f t="shared" si="13"/>
        <v>15</v>
      </c>
      <c r="AT18" s="50">
        <v>0.05</v>
      </c>
      <c r="AU18" s="49"/>
      <c r="AV18" s="47">
        <f t="shared" si="28"/>
        <v>0</v>
      </c>
      <c r="AW18" s="50">
        <v>0.1</v>
      </c>
      <c r="AX18" s="49">
        <v>150</v>
      </c>
      <c r="AY18" s="47">
        <f t="shared" si="15"/>
        <v>15</v>
      </c>
      <c r="AZ18" s="50"/>
      <c r="BA18" s="49">
        <v>980</v>
      </c>
      <c r="BB18" s="47">
        <f t="shared" si="29"/>
        <v>0</v>
      </c>
      <c r="BC18" s="50"/>
      <c r="BD18" s="49">
        <v>20</v>
      </c>
      <c r="BE18" s="47">
        <f t="shared" si="30"/>
        <v>0</v>
      </c>
      <c r="BF18" s="51"/>
      <c r="BG18" s="49">
        <v>7</v>
      </c>
      <c r="BH18" s="47">
        <f t="shared" si="31"/>
        <v>0</v>
      </c>
      <c r="BI18" s="49">
        <v>1</v>
      </c>
      <c r="BJ18" s="49">
        <v>40</v>
      </c>
      <c r="BK18" s="47">
        <f t="shared" si="32"/>
        <v>40</v>
      </c>
      <c r="BL18" s="51">
        <f t="shared" si="19"/>
        <v>16.649999999999999</v>
      </c>
      <c r="BM18" s="52">
        <f t="shared" si="20"/>
        <v>254</v>
      </c>
      <c r="BN18" s="46">
        <v>280</v>
      </c>
      <c r="BO18" s="53"/>
    </row>
    <row r="19" spans="1:67">
      <c r="A19" s="45" t="s">
        <v>98</v>
      </c>
      <c r="B19" s="112"/>
      <c r="C19" s="46">
        <v>25</v>
      </c>
      <c r="D19" s="47"/>
      <c r="E19" s="47">
        <v>0.3</v>
      </c>
      <c r="F19" s="47">
        <f t="shared" si="22"/>
        <v>0</v>
      </c>
      <c r="G19" s="47"/>
      <c r="H19" s="47">
        <v>0.9</v>
      </c>
      <c r="I19" s="47">
        <f t="shared" si="23"/>
        <v>0</v>
      </c>
      <c r="J19" s="48">
        <v>2</v>
      </c>
      <c r="K19" s="47">
        <v>1.9</v>
      </c>
      <c r="L19" s="47">
        <f t="shared" si="33"/>
        <v>3.8</v>
      </c>
      <c r="M19" s="47"/>
      <c r="N19" s="47">
        <v>3.4</v>
      </c>
      <c r="O19" s="47">
        <f t="shared" si="24"/>
        <v>0</v>
      </c>
      <c r="P19" s="47">
        <v>0.5</v>
      </c>
      <c r="Q19" s="48">
        <v>1</v>
      </c>
      <c r="R19" s="47">
        <f t="shared" si="0"/>
        <v>0.5</v>
      </c>
      <c r="S19" s="49">
        <v>2</v>
      </c>
      <c r="T19" s="51">
        <v>0.5</v>
      </c>
      <c r="U19" s="47">
        <f t="shared" si="25"/>
        <v>1</v>
      </c>
      <c r="V19" s="49">
        <v>2</v>
      </c>
      <c r="W19" s="51">
        <v>0.3</v>
      </c>
      <c r="X19" s="47">
        <f t="shared" si="26"/>
        <v>0.6</v>
      </c>
      <c r="Y19" s="49">
        <v>3</v>
      </c>
      <c r="Z19" s="51">
        <v>0.2</v>
      </c>
      <c r="AA19" s="47">
        <f t="shared" si="27"/>
        <v>0.60000000000000009</v>
      </c>
      <c r="AB19" s="49"/>
      <c r="AC19" s="51">
        <v>0.3</v>
      </c>
      <c r="AD19" s="47">
        <f t="shared" si="8"/>
        <v>0</v>
      </c>
      <c r="AE19" s="51">
        <v>0.5</v>
      </c>
      <c r="AF19" s="51">
        <v>0.5</v>
      </c>
      <c r="AG19" s="47">
        <f t="shared" si="9"/>
        <v>0.25</v>
      </c>
      <c r="AH19" s="51">
        <v>1.5</v>
      </c>
      <c r="AI19" s="51">
        <v>0.5</v>
      </c>
      <c r="AJ19" s="47">
        <f t="shared" si="10"/>
        <v>0.75</v>
      </c>
      <c r="AK19" s="49">
        <v>1</v>
      </c>
      <c r="AL19" s="51">
        <v>0.8</v>
      </c>
      <c r="AM19" s="47">
        <f t="shared" si="11"/>
        <v>0.8</v>
      </c>
      <c r="AN19" s="49">
        <v>2</v>
      </c>
      <c r="AO19" s="51">
        <v>1.1000000000000001</v>
      </c>
      <c r="AP19" s="47">
        <f t="shared" si="12"/>
        <v>2.2000000000000002</v>
      </c>
      <c r="AQ19" s="49">
        <v>1</v>
      </c>
      <c r="AR19" s="51">
        <v>1.6</v>
      </c>
      <c r="AS19" s="47">
        <f t="shared" si="13"/>
        <v>1.6</v>
      </c>
      <c r="AT19" s="50">
        <v>0.05</v>
      </c>
      <c r="AU19" s="49"/>
      <c r="AV19" s="47">
        <f t="shared" si="28"/>
        <v>0</v>
      </c>
      <c r="AW19" s="50">
        <v>0.1</v>
      </c>
      <c r="AX19" s="49">
        <v>1</v>
      </c>
      <c r="AY19" s="47">
        <f t="shared" si="15"/>
        <v>0.1</v>
      </c>
      <c r="AZ19" s="50"/>
      <c r="BA19" s="49"/>
      <c r="BB19" s="47">
        <f t="shared" si="29"/>
        <v>0</v>
      </c>
      <c r="BC19" s="50"/>
      <c r="BD19" s="51">
        <v>1.5</v>
      </c>
      <c r="BE19" s="55">
        <f t="shared" si="30"/>
        <v>0</v>
      </c>
      <c r="BF19" s="51"/>
      <c r="BG19" s="51">
        <v>0.5</v>
      </c>
      <c r="BH19" s="47">
        <f t="shared" si="31"/>
        <v>0</v>
      </c>
      <c r="BI19" s="49">
        <v>1</v>
      </c>
      <c r="BJ19" s="49"/>
      <c r="BK19" s="47">
        <f t="shared" si="32"/>
        <v>0</v>
      </c>
      <c r="BL19" s="51">
        <f t="shared" si="19"/>
        <v>16.649999999999999</v>
      </c>
      <c r="BM19" s="52">
        <f t="shared" si="20"/>
        <v>12.2</v>
      </c>
      <c r="BN19" s="46">
        <v>25</v>
      </c>
      <c r="BO19" s="53"/>
    </row>
    <row r="20" spans="1:67">
      <c r="A20" s="45" t="s">
        <v>99</v>
      </c>
      <c r="B20" s="112" t="s">
        <v>100</v>
      </c>
      <c r="C20" s="46">
        <v>250</v>
      </c>
      <c r="D20" s="47"/>
      <c r="E20" s="47">
        <v>0.4</v>
      </c>
      <c r="F20" s="47">
        <f t="shared" si="22"/>
        <v>0</v>
      </c>
      <c r="G20" s="47"/>
      <c r="H20" s="47">
        <v>1.2</v>
      </c>
      <c r="I20" s="47">
        <f t="shared" si="23"/>
        <v>0</v>
      </c>
      <c r="J20" s="48">
        <v>2</v>
      </c>
      <c r="K20" s="47">
        <v>2.6</v>
      </c>
      <c r="L20" s="47">
        <f t="shared" si="33"/>
        <v>5.2</v>
      </c>
      <c r="M20" s="47"/>
      <c r="N20" s="48">
        <v>1</v>
      </c>
      <c r="O20" s="47">
        <f t="shared" si="24"/>
        <v>0</v>
      </c>
      <c r="P20" s="47">
        <v>0.5</v>
      </c>
      <c r="Q20" s="48">
        <v>0</v>
      </c>
      <c r="R20" s="47">
        <f t="shared" si="0"/>
        <v>0</v>
      </c>
      <c r="S20" s="49">
        <v>2</v>
      </c>
      <c r="T20" s="51">
        <v>3.5</v>
      </c>
      <c r="U20" s="47">
        <f t="shared" si="25"/>
        <v>7</v>
      </c>
      <c r="V20" s="49">
        <v>2</v>
      </c>
      <c r="W20" s="51">
        <v>0.3</v>
      </c>
      <c r="X20" s="47">
        <f t="shared" si="26"/>
        <v>0.6</v>
      </c>
      <c r="Y20" s="49">
        <v>3</v>
      </c>
      <c r="Z20" s="49">
        <v>100</v>
      </c>
      <c r="AA20" s="47">
        <f t="shared" si="27"/>
        <v>300</v>
      </c>
      <c r="AB20" s="49"/>
      <c r="AC20" s="49"/>
      <c r="AD20" s="47">
        <f t="shared" si="8"/>
        <v>0</v>
      </c>
      <c r="AE20" s="51">
        <v>0.5</v>
      </c>
      <c r="AF20" s="49">
        <v>30</v>
      </c>
      <c r="AG20" s="47">
        <f t="shared" si="9"/>
        <v>15</v>
      </c>
      <c r="AH20" s="51">
        <v>1.5</v>
      </c>
      <c r="AI20" s="49">
        <v>60</v>
      </c>
      <c r="AJ20" s="47">
        <f t="shared" si="10"/>
        <v>90</v>
      </c>
      <c r="AK20" s="49">
        <v>1</v>
      </c>
      <c r="AL20" s="49">
        <v>40</v>
      </c>
      <c r="AM20" s="47">
        <f t="shared" si="11"/>
        <v>40</v>
      </c>
      <c r="AN20" s="49">
        <v>2</v>
      </c>
      <c r="AO20" s="49">
        <v>15</v>
      </c>
      <c r="AP20" s="47">
        <f t="shared" si="12"/>
        <v>30</v>
      </c>
      <c r="AQ20" s="49">
        <v>1</v>
      </c>
      <c r="AR20" s="49">
        <v>10</v>
      </c>
      <c r="AS20" s="47">
        <f t="shared" si="13"/>
        <v>10</v>
      </c>
      <c r="AT20" s="50">
        <v>0.05</v>
      </c>
      <c r="AU20" s="49"/>
      <c r="AV20" s="47">
        <f t="shared" si="28"/>
        <v>0</v>
      </c>
      <c r="AW20" s="50">
        <v>0.1</v>
      </c>
      <c r="AX20" s="49"/>
      <c r="AY20" s="47">
        <f t="shared" si="15"/>
        <v>0</v>
      </c>
      <c r="AZ20" s="50"/>
      <c r="BA20" s="49"/>
      <c r="BB20" s="47">
        <f t="shared" si="29"/>
        <v>0</v>
      </c>
      <c r="BC20" s="50"/>
      <c r="BD20" s="49"/>
      <c r="BE20" s="47">
        <f t="shared" si="30"/>
        <v>0</v>
      </c>
      <c r="BF20" s="51"/>
      <c r="BG20" s="49">
        <v>80</v>
      </c>
      <c r="BH20" s="47">
        <f t="shared" si="31"/>
        <v>0</v>
      </c>
      <c r="BI20" s="49">
        <v>1</v>
      </c>
      <c r="BJ20" s="49"/>
      <c r="BK20" s="47">
        <f t="shared" si="32"/>
        <v>0</v>
      </c>
      <c r="BL20" s="51">
        <f t="shared" si="19"/>
        <v>16.649999999999999</v>
      </c>
      <c r="BM20" s="52">
        <f t="shared" si="20"/>
        <v>497.8</v>
      </c>
      <c r="BN20" s="46">
        <v>250</v>
      </c>
      <c r="BO20" s="53"/>
    </row>
    <row r="21" spans="1:67">
      <c r="A21" s="45" t="s">
        <v>101</v>
      </c>
      <c r="B21" s="112"/>
      <c r="C21" s="46">
        <v>320</v>
      </c>
      <c r="D21" s="47"/>
      <c r="E21" s="48">
        <v>15</v>
      </c>
      <c r="F21" s="47">
        <f t="shared" si="22"/>
        <v>0</v>
      </c>
      <c r="G21" s="47"/>
      <c r="H21" s="48">
        <v>11</v>
      </c>
      <c r="I21" s="47">
        <f t="shared" si="23"/>
        <v>0</v>
      </c>
      <c r="J21" s="48">
        <v>2</v>
      </c>
      <c r="K21" s="47">
        <v>20</v>
      </c>
      <c r="L21" s="47">
        <f t="shared" si="33"/>
        <v>40</v>
      </c>
      <c r="M21" s="47"/>
      <c r="N21" s="48">
        <v>0</v>
      </c>
      <c r="O21" s="47">
        <f t="shared" si="24"/>
        <v>0</v>
      </c>
      <c r="P21" s="47">
        <v>0.5</v>
      </c>
      <c r="Q21" s="48">
        <v>0</v>
      </c>
      <c r="R21" s="47">
        <f t="shared" si="0"/>
        <v>0</v>
      </c>
      <c r="S21" s="49">
        <v>2</v>
      </c>
      <c r="T21" s="49"/>
      <c r="U21" s="47">
        <f t="shared" si="25"/>
        <v>0</v>
      </c>
      <c r="V21" s="49">
        <v>2</v>
      </c>
      <c r="W21" s="51">
        <v>0.4</v>
      </c>
      <c r="X21" s="47">
        <f t="shared" si="26"/>
        <v>0.8</v>
      </c>
      <c r="Y21" s="49">
        <v>3</v>
      </c>
      <c r="Z21" s="51">
        <v>1.5</v>
      </c>
      <c r="AA21" s="47">
        <f t="shared" si="27"/>
        <v>4.5</v>
      </c>
      <c r="AB21" s="49"/>
      <c r="AC21" s="51">
        <v>0.6</v>
      </c>
      <c r="AD21" s="47">
        <f t="shared" si="8"/>
        <v>0</v>
      </c>
      <c r="AE21" s="51">
        <v>0.5</v>
      </c>
      <c r="AF21" s="51">
        <v>45</v>
      </c>
      <c r="AG21" s="47">
        <f t="shared" si="9"/>
        <v>22.5</v>
      </c>
      <c r="AH21" s="51">
        <v>1.5</v>
      </c>
      <c r="AI21" s="51">
        <v>49</v>
      </c>
      <c r="AJ21" s="47">
        <f t="shared" si="10"/>
        <v>73.5</v>
      </c>
      <c r="AK21" s="49">
        <v>1</v>
      </c>
      <c r="AL21" s="51">
        <v>60</v>
      </c>
      <c r="AM21" s="47">
        <f t="shared" si="11"/>
        <v>60</v>
      </c>
      <c r="AN21" s="49">
        <v>2</v>
      </c>
      <c r="AO21" s="51">
        <v>63</v>
      </c>
      <c r="AP21" s="47">
        <f t="shared" si="12"/>
        <v>126</v>
      </c>
      <c r="AQ21" s="49">
        <v>1</v>
      </c>
      <c r="AR21" s="51"/>
      <c r="AS21" s="47">
        <f t="shared" si="13"/>
        <v>0</v>
      </c>
      <c r="AT21" s="50">
        <v>0.05</v>
      </c>
      <c r="AU21" s="49"/>
      <c r="AV21" s="47">
        <f t="shared" si="28"/>
        <v>0</v>
      </c>
      <c r="AW21" s="50">
        <v>0.1</v>
      </c>
      <c r="AX21" s="49"/>
      <c r="AY21" s="47">
        <f t="shared" si="15"/>
        <v>0</v>
      </c>
      <c r="AZ21" s="50"/>
      <c r="BA21" s="49"/>
      <c r="BB21" s="47">
        <f t="shared" si="29"/>
        <v>0</v>
      </c>
      <c r="BC21" s="50"/>
      <c r="BD21" s="49"/>
      <c r="BE21" s="47">
        <f t="shared" si="30"/>
        <v>0</v>
      </c>
      <c r="BF21" s="51"/>
      <c r="BG21" s="49">
        <v>35</v>
      </c>
      <c r="BH21" s="47">
        <f t="shared" si="31"/>
        <v>0</v>
      </c>
      <c r="BI21" s="49">
        <v>1</v>
      </c>
      <c r="BJ21" s="49"/>
      <c r="BK21" s="47">
        <f t="shared" si="32"/>
        <v>0</v>
      </c>
      <c r="BL21" s="51">
        <f t="shared" si="19"/>
        <v>16.649999999999999</v>
      </c>
      <c r="BM21" s="52">
        <f t="shared" si="20"/>
        <v>327.3</v>
      </c>
      <c r="BN21" s="46">
        <v>320</v>
      </c>
      <c r="BO21" s="53"/>
    </row>
    <row r="22" spans="1:67" ht="27.75" customHeight="1" thickBot="1">
      <c r="A22" s="56" t="s">
        <v>102</v>
      </c>
      <c r="B22" s="57" t="s">
        <v>103</v>
      </c>
      <c r="C22" s="79">
        <v>3.7</v>
      </c>
      <c r="D22" s="59"/>
      <c r="E22" s="60"/>
      <c r="F22" s="59">
        <f t="shared" si="22"/>
        <v>0</v>
      </c>
      <c r="G22" s="59"/>
      <c r="H22" s="60"/>
      <c r="I22" s="59">
        <f t="shared" si="23"/>
        <v>0</v>
      </c>
      <c r="J22" s="60">
        <v>2</v>
      </c>
      <c r="K22" s="60"/>
      <c r="L22" s="59">
        <f t="shared" si="33"/>
        <v>0</v>
      </c>
      <c r="M22" s="59"/>
      <c r="N22" s="59">
        <v>3.5</v>
      </c>
      <c r="O22" s="59">
        <f t="shared" si="24"/>
        <v>0</v>
      </c>
      <c r="P22" s="59">
        <v>0.5</v>
      </c>
      <c r="Q22" s="60">
        <v>0</v>
      </c>
      <c r="R22" s="59">
        <f t="shared" si="0"/>
        <v>0</v>
      </c>
      <c r="S22" s="61">
        <v>2</v>
      </c>
      <c r="T22" s="61">
        <v>5</v>
      </c>
      <c r="U22" s="59">
        <f t="shared" si="25"/>
        <v>10</v>
      </c>
      <c r="V22" s="61">
        <v>2</v>
      </c>
      <c r="W22" s="61"/>
      <c r="X22" s="59">
        <f t="shared" si="26"/>
        <v>0</v>
      </c>
      <c r="Y22" s="61">
        <v>3</v>
      </c>
      <c r="Z22" s="61"/>
      <c r="AA22" s="59">
        <f t="shared" si="27"/>
        <v>0</v>
      </c>
      <c r="AB22" s="61"/>
      <c r="AC22" s="61"/>
      <c r="AD22" s="59">
        <f t="shared" si="8"/>
        <v>0</v>
      </c>
      <c r="AE22" s="63">
        <v>0.5</v>
      </c>
      <c r="AF22" s="61">
        <v>5</v>
      </c>
      <c r="AG22" s="59">
        <f t="shared" si="9"/>
        <v>2.5</v>
      </c>
      <c r="AH22" s="63">
        <v>1.5</v>
      </c>
      <c r="AI22" s="61">
        <v>5</v>
      </c>
      <c r="AJ22" s="59">
        <f t="shared" si="10"/>
        <v>7.5</v>
      </c>
      <c r="AK22" s="61">
        <v>1</v>
      </c>
      <c r="AL22" s="61">
        <v>3</v>
      </c>
      <c r="AM22" s="59">
        <f t="shared" si="11"/>
        <v>3</v>
      </c>
      <c r="AN22" s="61">
        <v>2</v>
      </c>
      <c r="AO22" s="61">
        <v>380</v>
      </c>
      <c r="AP22" s="59">
        <f t="shared" si="12"/>
        <v>760</v>
      </c>
      <c r="AQ22" s="61">
        <v>1</v>
      </c>
      <c r="AR22" s="61"/>
      <c r="AS22" s="59">
        <f t="shared" si="13"/>
        <v>0</v>
      </c>
      <c r="AT22" s="62">
        <v>0.05</v>
      </c>
      <c r="AU22" s="61"/>
      <c r="AV22" s="59">
        <f t="shared" si="28"/>
        <v>0</v>
      </c>
      <c r="AW22" s="62">
        <v>0.1</v>
      </c>
      <c r="AX22" s="61"/>
      <c r="AY22" s="59">
        <f t="shared" si="15"/>
        <v>0</v>
      </c>
      <c r="AZ22" s="62"/>
      <c r="BA22" s="61"/>
      <c r="BB22" s="59">
        <f t="shared" si="29"/>
        <v>0</v>
      </c>
      <c r="BC22" s="62"/>
      <c r="BD22" s="61"/>
      <c r="BE22" s="59">
        <f t="shared" si="30"/>
        <v>0</v>
      </c>
      <c r="BF22" s="63"/>
      <c r="BG22" s="61">
        <v>5</v>
      </c>
      <c r="BH22" s="59">
        <f t="shared" si="31"/>
        <v>0</v>
      </c>
      <c r="BI22" s="61">
        <v>1</v>
      </c>
      <c r="BJ22" s="61"/>
      <c r="BK22" s="59">
        <f t="shared" si="32"/>
        <v>0</v>
      </c>
      <c r="BL22" s="63">
        <f t="shared" si="19"/>
        <v>16.649999999999999</v>
      </c>
      <c r="BM22" s="64">
        <f t="shared" si="20"/>
        <v>783</v>
      </c>
      <c r="BN22" s="58">
        <v>3.7</v>
      </c>
      <c r="BO22" s="65"/>
    </row>
    <row r="23" spans="1:67" s="1" customFormat="1" ht="19.5" thickBot="1">
      <c r="A23" s="113" t="s">
        <v>104</v>
      </c>
      <c r="B23" s="114"/>
      <c r="C23" s="66"/>
      <c r="D23" s="96"/>
      <c r="E23" s="67"/>
      <c r="F23" s="67"/>
      <c r="G23" s="96"/>
      <c r="H23" s="67"/>
      <c r="I23" s="67"/>
      <c r="J23" s="96"/>
      <c r="K23" s="67"/>
      <c r="L23" s="67"/>
      <c r="M23" s="96"/>
      <c r="N23" s="67"/>
      <c r="O23" s="67"/>
      <c r="P23" s="96"/>
      <c r="Q23" s="67"/>
      <c r="R23" s="67"/>
      <c r="S23" s="96"/>
      <c r="T23" s="68"/>
      <c r="U23" s="68"/>
      <c r="V23" s="96"/>
      <c r="W23" s="68"/>
      <c r="X23" s="68"/>
      <c r="Y23" s="96"/>
      <c r="Z23" s="68"/>
      <c r="AA23" s="68"/>
      <c r="AB23" s="96"/>
      <c r="AC23" s="68"/>
      <c r="AD23" s="68"/>
      <c r="AE23" s="96"/>
      <c r="AF23" s="68"/>
      <c r="AG23" s="68"/>
      <c r="AH23" s="96"/>
      <c r="AI23" s="68"/>
      <c r="AJ23" s="68"/>
      <c r="AK23" s="96"/>
      <c r="AL23" s="68"/>
      <c r="AM23" s="68"/>
      <c r="AN23" s="96"/>
      <c r="AO23" s="68"/>
      <c r="AP23" s="68"/>
      <c r="AQ23" s="96"/>
      <c r="AR23" s="68"/>
      <c r="AS23" s="68"/>
      <c r="AT23" s="96"/>
      <c r="AU23" s="68"/>
      <c r="AV23" s="68"/>
      <c r="AW23" s="96"/>
      <c r="AX23" s="68"/>
      <c r="AY23" s="68"/>
      <c r="AZ23" s="96"/>
      <c r="BA23" s="68"/>
      <c r="BB23" s="68"/>
      <c r="BC23" s="96"/>
      <c r="BD23" s="68"/>
      <c r="BE23" s="68"/>
      <c r="BF23" s="96"/>
      <c r="BG23" s="68"/>
      <c r="BH23" s="68"/>
      <c r="BI23" s="96"/>
      <c r="BJ23" s="68"/>
      <c r="BK23" s="68"/>
      <c r="BL23" s="68"/>
      <c r="BM23" s="68"/>
      <c r="BN23" s="66"/>
      <c r="BO23" s="69"/>
    </row>
    <row r="24" spans="1:67">
      <c r="A24" s="70"/>
      <c r="B24" s="70"/>
      <c r="C24" s="71"/>
      <c r="D24" s="73"/>
      <c r="E24" s="72"/>
      <c r="F24" s="72"/>
      <c r="G24" s="73"/>
      <c r="H24" s="72"/>
      <c r="I24" s="72"/>
      <c r="J24" s="73"/>
      <c r="K24" s="72"/>
      <c r="L24" s="72"/>
      <c r="M24" s="73"/>
      <c r="N24" s="72"/>
      <c r="O24" s="72"/>
      <c r="P24" s="73"/>
      <c r="Q24" s="72"/>
      <c r="R24" s="72"/>
      <c r="S24" s="73"/>
      <c r="T24" s="74"/>
      <c r="U24" s="72"/>
      <c r="V24" s="73"/>
      <c r="W24" s="74"/>
      <c r="X24" s="72"/>
      <c r="Y24" s="73"/>
      <c r="AA24" s="72"/>
      <c r="AB24" s="73"/>
      <c r="AD24" s="72"/>
      <c r="AE24" s="73"/>
      <c r="AG24" s="72"/>
      <c r="AH24" s="73"/>
      <c r="AJ24" s="72"/>
      <c r="AK24" s="73"/>
      <c r="AM24" s="72"/>
      <c r="AN24" s="73"/>
      <c r="AP24" s="72"/>
      <c r="AQ24" s="73"/>
      <c r="AS24" s="72"/>
      <c r="AT24" s="73"/>
      <c r="AV24" s="72"/>
      <c r="AW24" s="73"/>
      <c r="AX24" s="74"/>
      <c r="AY24" s="72"/>
      <c r="AZ24" s="73"/>
      <c r="BB24" s="72"/>
      <c r="BC24" s="73"/>
      <c r="BE24" s="72"/>
      <c r="BF24" s="73"/>
      <c r="BH24" s="72"/>
      <c r="BI24" s="73"/>
      <c r="BK24" s="72"/>
      <c r="BN24" s="71"/>
    </row>
    <row r="25" spans="1:67" s="30" customFormat="1" ht="23.25">
      <c r="A25" s="28" t="s">
        <v>105</v>
      </c>
      <c r="B25" s="28"/>
      <c r="C25" s="29"/>
      <c r="N25" s="93"/>
      <c r="BN25" s="29"/>
    </row>
    <row r="26" spans="1:67" ht="19.5" thickBot="1">
      <c r="A26" s="25" t="s">
        <v>106</v>
      </c>
    </row>
    <row r="27" spans="1:67" s="1" customFormat="1" ht="37.5" customHeight="1">
      <c r="A27" s="115" t="s">
        <v>66</v>
      </c>
      <c r="B27" s="116"/>
      <c r="C27" s="121" t="s">
        <v>67</v>
      </c>
      <c r="D27" s="124" t="s">
        <v>68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34"/>
      <c r="BL27" s="106" t="s">
        <v>69</v>
      </c>
      <c r="BM27" s="106"/>
      <c r="BN27" s="106"/>
      <c r="BO27" s="107"/>
    </row>
    <row r="28" spans="1:67" s="1" customFormat="1" ht="56.25" customHeight="1">
      <c r="A28" s="117"/>
      <c r="B28" s="118"/>
      <c r="C28" s="122"/>
      <c r="D28" s="111" t="s">
        <v>70</v>
      </c>
      <c r="E28" s="111"/>
      <c r="F28" s="111"/>
      <c r="G28" s="111" t="s">
        <v>71</v>
      </c>
      <c r="H28" s="111"/>
      <c r="I28" s="111"/>
      <c r="J28" s="111" t="s">
        <v>58</v>
      </c>
      <c r="K28" s="111"/>
      <c r="L28" s="111"/>
      <c r="M28" s="111" t="s">
        <v>72</v>
      </c>
      <c r="N28" s="111"/>
      <c r="O28" s="111"/>
      <c r="P28" s="129" t="s">
        <v>73</v>
      </c>
      <c r="Q28" s="130"/>
      <c r="R28" s="131"/>
      <c r="S28" s="111" t="s">
        <v>74</v>
      </c>
      <c r="T28" s="111"/>
      <c r="U28" s="111"/>
      <c r="V28" s="111" t="s">
        <v>150</v>
      </c>
      <c r="W28" s="111"/>
      <c r="X28" s="111"/>
      <c r="Y28" s="111" t="s">
        <v>76</v>
      </c>
      <c r="Z28" s="111"/>
      <c r="AA28" s="111"/>
      <c r="AB28" s="111" t="s">
        <v>149</v>
      </c>
      <c r="AC28" s="111"/>
      <c r="AD28" s="111"/>
      <c r="AE28" s="111" t="s">
        <v>152</v>
      </c>
      <c r="AF28" s="111"/>
      <c r="AG28" s="111"/>
      <c r="AH28" s="111" t="s">
        <v>153</v>
      </c>
      <c r="AI28" s="111"/>
      <c r="AJ28" s="111"/>
      <c r="AK28" s="111" t="s">
        <v>151</v>
      </c>
      <c r="AL28" s="111"/>
      <c r="AM28" s="111"/>
      <c r="AN28" s="111" t="s">
        <v>154</v>
      </c>
      <c r="AO28" s="111"/>
      <c r="AP28" s="111"/>
      <c r="AQ28" s="111" t="s">
        <v>155</v>
      </c>
      <c r="AR28" s="111"/>
      <c r="AS28" s="111"/>
      <c r="AT28" s="111" t="s">
        <v>77</v>
      </c>
      <c r="AU28" s="111"/>
      <c r="AV28" s="111"/>
      <c r="AW28" s="111" t="s">
        <v>75</v>
      </c>
      <c r="AX28" s="111"/>
      <c r="AY28" s="111"/>
      <c r="AZ28" s="111" t="s">
        <v>78</v>
      </c>
      <c r="BA28" s="111"/>
      <c r="BB28" s="129"/>
      <c r="BC28" s="111" t="s">
        <v>79</v>
      </c>
      <c r="BD28" s="111"/>
      <c r="BE28" s="129"/>
      <c r="BF28" s="111" t="s">
        <v>80</v>
      </c>
      <c r="BG28" s="111"/>
      <c r="BH28" s="129"/>
      <c r="BI28" s="111" t="s">
        <v>81</v>
      </c>
      <c r="BJ28" s="111"/>
      <c r="BK28" s="111"/>
      <c r="BL28" s="132"/>
      <c r="BM28" s="132"/>
      <c r="BN28" s="132"/>
      <c r="BO28" s="133"/>
    </row>
    <row r="29" spans="1:67" s="1" customFormat="1" ht="19.5" thickBot="1">
      <c r="A29" s="119"/>
      <c r="B29" s="120"/>
      <c r="C29" s="123"/>
      <c r="D29" s="75" t="s">
        <v>82</v>
      </c>
      <c r="E29" s="75" t="s">
        <v>83</v>
      </c>
      <c r="F29" s="75" t="s">
        <v>84</v>
      </c>
      <c r="G29" s="75" t="s">
        <v>82</v>
      </c>
      <c r="H29" s="75" t="s">
        <v>83</v>
      </c>
      <c r="I29" s="75" t="s">
        <v>84</v>
      </c>
      <c r="J29" s="75" t="s">
        <v>82</v>
      </c>
      <c r="K29" s="75" t="s">
        <v>83</v>
      </c>
      <c r="L29" s="75" t="s">
        <v>84</v>
      </c>
      <c r="M29" s="75" t="s">
        <v>82</v>
      </c>
      <c r="N29" s="75" t="s">
        <v>83</v>
      </c>
      <c r="O29" s="75" t="s">
        <v>84</v>
      </c>
      <c r="P29" s="75" t="s">
        <v>82</v>
      </c>
      <c r="Q29" s="75" t="s">
        <v>83</v>
      </c>
      <c r="R29" s="75" t="s">
        <v>84</v>
      </c>
      <c r="S29" s="75" t="s">
        <v>82</v>
      </c>
      <c r="T29" s="75" t="s">
        <v>83</v>
      </c>
      <c r="U29" s="75" t="s">
        <v>84</v>
      </c>
      <c r="V29" s="75" t="s">
        <v>82</v>
      </c>
      <c r="W29" s="75" t="s">
        <v>83</v>
      </c>
      <c r="X29" s="75" t="s">
        <v>84</v>
      </c>
      <c r="Y29" s="75" t="s">
        <v>82</v>
      </c>
      <c r="Z29" s="75" t="s">
        <v>83</v>
      </c>
      <c r="AA29" s="75" t="s">
        <v>84</v>
      </c>
      <c r="AB29" s="75" t="s">
        <v>82</v>
      </c>
      <c r="AC29" s="75" t="s">
        <v>83</v>
      </c>
      <c r="AD29" s="75" t="s">
        <v>84</v>
      </c>
      <c r="AE29" s="75" t="s">
        <v>82</v>
      </c>
      <c r="AF29" s="75" t="s">
        <v>83</v>
      </c>
      <c r="AG29" s="75" t="s">
        <v>84</v>
      </c>
      <c r="AH29" s="75" t="s">
        <v>82</v>
      </c>
      <c r="AI29" s="75" t="s">
        <v>83</v>
      </c>
      <c r="AJ29" s="75" t="s">
        <v>84</v>
      </c>
      <c r="AK29" s="75" t="s">
        <v>82</v>
      </c>
      <c r="AL29" s="75" t="s">
        <v>83</v>
      </c>
      <c r="AM29" s="75" t="s">
        <v>84</v>
      </c>
      <c r="AN29" s="75" t="s">
        <v>82</v>
      </c>
      <c r="AO29" s="75" t="s">
        <v>83</v>
      </c>
      <c r="AP29" s="75" t="s">
        <v>84</v>
      </c>
      <c r="AQ29" s="75" t="s">
        <v>82</v>
      </c>
      <c r="AR29" s="75" t="s">
        <v>83</v>
      </c>
      <c r="AS29" s="75" t="s">
        <v>84</v>
      </c>
      <c r="AT29" s="75" t="s">
        <v>82</v>
      </c>
      <c r="AU29" s="75" t="s">
        <v>83</v>
      </c>
      <c r="AV29" s="75" t="s">
        <v>84</v>
      </c>
      <c r="AW29" s="75" t="s">
        <v>82</v>
      </c>
      <c r="AX29" s="75" t="s">
        <v>83</v>
      </c>
      <c r="AY29" s="75" t="s">
        <v>84</v>
      </c>
      <c r="AZ29" s="75" t="s">
        <v>82</v>
      </c>
      <c r="BA29" s="75" t="s">
        <v>83</v>
      </c>
      <c r="BB29" s="75" t="s">
        <v>84</v>
      </c>
      <c r="BC29" s="75" t="s">
        <v>82</v>
      </c>
      <c r="BD29" s="75" t="s">
        <v>83</v>
      </c>
      <c r="BE29" s="75" t="s">
        <v>84</v>
      </c>
      <c r="BF29" s="75" t="s">
        <v>82</v>
      </c>
      <c r="BG29" s="75" t="s">
        <v>83</v>
      </c>
      <c r="BH29" s="75" t="s">
        <v>84</v>
      </c>
      <c r="BI29" s="75" t="s">
        <v>82</v>
      </c>
      <c r="BJ29" s="75" t="s">
        <v>83</v>
      </c>
      <c r="BK29" s="75" t="s">
        <v>84</v>
      </c>
      <c r="BL29" s="76" t="s">
        <v>85</v>
      </c>
      <c r="BM29" s="77" t="s">
        <v>86</v>
      </c>
      <c r="BN29" s="77"/>
      <c r="BO29" s="77" t="s">
        <v>87</v>
      </c>
    </row>
    <row r="30" spans="1:67">
      <c r="A30" s="34" t="s">
        <v>88</v>
      </c>
      <c r="B30" s="35"/>
      <c r="C30" s="36">
        <v>8</v>
      </c>
      <c r="D30" s="37"/>
      <c r="E30" s="38">
        <v>1.25</v>
      </c>
      <c r="F30" s="37">
        <f>SUM(D30*E30)</f>
        <v>0</v>
      </c>
      <c r="G30" s="37">
        <v>1</v>
      </c>
      <c r="H30" s="37">
        <v>1.1000000000000001</v>
      </c>
      <c r="I30" s="37">
        <f>SUM(G30*H30)</f>
        <v>1.1000000000000001</v>
      </c>
      <c r="J30" s="39">
        <v>1</v>
      </c>
      <c r="K30" s="38">
        <v>0.8</v>
      </c>
      <c r="L30" s="37">
        <f>SUM(J30*K30)</f>
        <v>0.8</v>
      </c>
      <c r="M30" s="37">
        <v>1</v>
      </c>
      <c r="N30" s="37">
        <v>1</v>
      </c>
      <c r="O30" s="37">
        <f>SUM(M30*N30)</f>
        <v>1</v>
      </c>
      <c r="P30" s="37"/>
      <c r="Q30" s="37">
        <v>0.2</v>
      </c>
      <c r="R30" s="37">
        <f t="shared" ref="R30:R44" si="34">SUM(P30*Q30)</f>
        <v>0</v>
      </c>
      <c r="S30" s="40">
        <v>2</v>
      </c>
      <c r="T30" s="41">
        <v>0.4</v>
      </c>
      <c r="U30" s="37">
        <f>SUM(S30*T30)</f>
        <v>0.8</v>
      </c>
      <c r="V30" s="40">
        <v>2</v>
      </c>
      <c r="W30" s="42">
        <v>0.25</v>
      </c>
      <c r="X30" s="37">
        <f>SUM(V30*W30)</f>
        <v>0.5</v>
      </c>
      <c r="Y30" s="40">
        <v>1</v>
      </c>
      <c r="Z30" s="41">
        <v>0.2</v>
      </c>
      <c r="AA30" s="37">
        <f>SUM(Y30*Z30)</f>
        <v>0.2</v>
      </c>
      <c r="AB30" s="40">
        <v>1</v>
      </c>
      <c r="AC30" s="41">
        <v>0.3</v>
      </c>
      <c r="AD30" s="37">
        <f>SUM(AB30*AC30)</f>
        <v>0.3</v>
      </c>
      <c r="AE30" s="41">
        <v>1</v>
      </c>
      <c r="AF30" s="42">
        <v>0.17</v>
      </c>
      <c r="AG30" s="37">
        <f>SUM(AE30*AF30)</f>
        <v>0.17</v>
      </c>
      <c r="AH30" s="41">
        <v>2</v>
      </c>
      <c r="AI30" s="42">
        <v>0.18</v>
      </c>
      <c r="AJ30" s="37">
        <f>SUM(AH30*AI30)</f>
        <v>0.36</v>
      </c>
      <c r="AK30" s="40">
        <v>1</v>
      </c>
      <c r="AL30" s="42">
        <v>0.14000000000000001</v>
      </c>
      <c r="AM30" s="37">
        <f>SUM(AK30*AL30)</f>
        <v>0.14000000000000001</v>
      </c>
      <c r="AN30" s="40">
        <v>1</v>
      </c>
      <c r="AO30" s="42">
        <v>0.72</v>
      </c>
      <c r="AP30" s="37">
        <f>SUM(AN30*AO30)</f>
        <v>0.72</v>
      </c>
      <c r="AQ30" s="40">
        <v>2</v>
      </c>
      <c r="AR30" s="42">
        <v>0.72</v>
      </c>
      <c r="AS30" s="37">
        <f>SUM(AQ30*AR30)</f>
        <v>1.44</v>
      </c>
      <c r="AT30" s="42">
        <v>0.05</v>
      </c>
      <c r="AU30" s="41"/>
      <c r="AV30" s="37">
        <f>SUM(AT30*AU30)</f>
        <v>0</v>
      </c>
      <c r="AW30" s="42">
        <v>0.1</v>
      </c>
      <c r="AX30" s="41">
        <v>0.8</v>
      </c>
      <c r="AY30" s="37">
        <f>SUM(AW30*AX30)</f>
        <v>8.0000000000000016E-2</v>
      </c>
      <c r="AZ30" s="42">
        <v>0.01</v>
      </c>
      <c r="BA30" s="41">
        <v>4</v>
      </c>
      <c r="BB30" s="38">
        <f>SUM(AZ30*BA30)</f>
        <v>0.04</v>
      </c>
      <c r="BC30" s="42"/>
      <c r="BD30" s="41">
        <v>0.6</v>
      </c>
      <c r="BE30" s="38">
        <f>SUM(BC30*BD30)</f>
        <v>0</v>
      </c>
      <c r="BF30" s="41"/>
      <c r="BG30" s="41">
        <v>0.2</v>
      </c>
      <c r="BH30" s="37">
        <f>SUM(BF30*BG30)</f>
        <v>0</v>
      </c>
      <c r="BI30" s="40">
        <v>1</v>
      </c>
      <c r="BJ30" s="41">
        <v>0.6</v>
      </c>
      <c r="BK30" s="37">
        <f>SUM(BI30*BJ30)</f>
        <v>0.6</v>
      </c>
      <c r="BL30" s="41">
        <f>SUM(D30+G30+J30+M30+P30+S30+V30+Y30+AB30+AE30+AH30+AK30+AN30+AT30+AW30+AZ30+BC30+BF30+BI30+AQ30)</f>
        <v>17.16</v>
      </c>
      <c r="BM30" s="43">
        <f>SUM(F30+I30+L30+O30+R30+U30+X30+AA30+AD30+AG30+AJ30+AM30+AP30+AV30+AY30+BB30+BE30+BH30+BK30+AS30)</f>
        <v>8.25</v>
      </c>
      <c r="BN30" s="36">
        <v>8</v>
      </c>
      <c r="BO30" s="44"/>
    </row>
    <row r="31" spans="1:67">
      <c r="A31" s="89" t="s">
        <v>147</v>
      </c>
      <c r="B31" s="87"/>
      <c r="C31" s="88">
        <v>88</v>
      </c>
      <c r="D31" s="95"/>
      <c r="E31" s="14">
        <v>12.8</v>
      </c>
      <c r="F31" s="47">
        <f t="shared" ref="F31:F44" si="35">SUM(D31*E31)</f>
        <v>0</v>
      </c>
      <c r="G31" s="47">
        <v>1</v>
      </c>
      <c r="H31" s="92">
        <v>10.7</v>
      </c>
      <c r="I31" s="47">
        <f t="shared" ref="I31:I44" si="36">SUM(G31*H31)</f>
        <v>10.7</v>
      </c>
      <c r="J31" s="48">
        <v>1</v>
      </c>
      <c r="K31" s="14">
        <v>8.9</v>
      </c>
      <c r="L31" s="47">
        <f t="shared" ref="L31:L33" si="37">SUM(J31*K31)</f>
        <v>8.9</v>
      </c>
      <c r="M31" s="47">
        <v>1</v>
      </c>
      <c r="N31" s="14">
        <v>10.199999999999999</v>
      </c>
      <c r="O31" s="47">
        <f t="shared" ref="O31:O44" si="38">SUM(M31*N31)</f>
        <v>10.199999999999999</v>
      </c>
      <c r="P31" s="47"/>
      <c r="Q31" s="88">
        <v>2</v>
      </c>
      <c r="R31" s="47">
        <f t="shared" si="34"/>
        <v>0</v>
      </c>
      <c r="S31" s="49">
        <v>2</v>
      </c>
      <c r="T31" s="14">
        <v>4.8</v>
      </c>
      <c r="U31" s="47">
        <f t="shared" ref="U31:U44" si="39">SUM(S31*T31)</f>
        <v>9.6</v>
      </c>
      <c r="V31" s="49">
        <v>2</v>
      </c>
      <c r="W31" s="14">
        <v>2.8</v>
      </c>
      <c r="X31" s="47">
        <f t="shared" ref="X31:X44" si="40">SUM(V31*W31)</f>
        <v>5.6</v>
      </c>
      <c r="Y31" s="49">
        <v>1</v>
      </c>
      <c r="Z31" s="14">
        <v>2.2000000000000002</v>
      </c>
      <c r="AA31" s="47">
        <f t="shared" ref="AA31:AA44" si="41">SUM(Y31*Z31)</f>
        <v>2.2000000000000002</v>
      </c>
      <c r="AB31" s="49">
        <v>1</v>
      </c>
      <c r="AC31" s="14">
        <v>0.3</v>
      </c>
      <c r="AD31" s="47">
        <f t="shared" ref="AD31:AD44" si="42">SUM(AB31*AC31)</f>
        <v>0.3</v>
      </c>
      <c r="AE31" s="51">
        <v>1</v>
      </c>
      <c r="AF31" s="14">
        <v>1.7</v>
      </c>
      <c r="AG31" s="47">
        <f t="shared" ref="AG31:AG44" si="43">SUM(AE31*AF31)</f>
        <v>1.7</v>
      </c>
      <c r="AH31" s="51">
        <v>2</v>
      </c>
      <c r="AI31" s="14">
        <v>1.8</v>
      </c>
      <c r="AJ31" s="47">
        <f t="shared" ref="AJ31:AJ44" si="44">SUM(AH31*AI31)</f>
        <v>3.6</v>
      </c>
      <c r="AK31" s="49">
        <v>1</v>
      </c>
      <c r="AL31" s="14">
        <v>1.4</v>
      </c>
      <c r="AM31" s="47">
        <f t="shared" ref="AM31:AM44" si="45">SUM(AK31*AL31)</f>
        <v>1.4</v>
      </c>
      <c r="AN31" s="49">
        <v>1</v>
      </c>
      <c r="AO31" s="14">
        <v>7.4</v>
      </c>
      <c r="AP31" s="47">
        <f t="shared" ref="AP31:AP44" si="46">SUM(AN31*AO31)</f>
        <v>7.4</v>
      </c>
      <c r="AQ31" s="49">
        <v>2</v>
      </c>
      <c r="AR31" s="14">
        <v>7.3</v>
      </c>
      <c r="AS31" s="47">
        <f t="shared" ref="AS31:AS44" si="47">SUM(AQ31*AR31)</f>
        <v>14.6</v>
      </c>
      <c r="AT31" s="50">
        <v>0.05</v>
      </c>
      <c r="AU31" s="14"/>
      <c r="AV31" s="47">
        <f t="shared" ref="AV31:AV44" si="48">SUM(AT31*AU31)</f>
        <v>0</v>
      </c>
      <c r="AW31" s="50">
        <v>0.1</v>
      </c>
      <c r="AX31" s="14">
        <v>8.6999999999999993</v>
      </c>
      <c r="AY31" s="47">
        <f t="shared" ref="AY31:AY44" si="49">SUM(AW31*AX31)</f>
        <v>0.87</v>
      </c>
      <c r="AZ31" s="50">
        <v>0.01</v>
      </c>
      <c r="BA31" s="14">
        <v>40</v>
      </c>
      <c r="BB31" s="47">
        <f t="shared" ref="BB31:BB44" si="50">SUM(AZ31*BA31)</f>
        <v>0.4</v>
      </c>
      <c r="BC31" s="50"/>
      <c r="BD31" s="14">
        <v>6.8</v>
      </c>
      <c r="BE31" s="47">
        <f t="shared" ref="BE31:BE44" si="51">SUM(BC31*BD31)</f>
        <v>0</v>
      </c>
      <c r="BF31" s="51"/>
      <c r="BG31" s="14">
        <v>2.0299999999999998</v>
      </c>
      <c r="BH31" s="47">
        <f t="shared" ref="BH31:BH44" si="52">SUM(BF31*BG31)</f>
        <v>0</v>
      </c>
      <c r="BI31" s="49">
        <v>1</v>
      </c>
      <c r="BJ31" s="14"/>
      <c r="BK31" s="47">
        <f>SUM(BI31*BJ31)</f>
        <v>0</v>
      </c>
      <c r="BL31" s="51">
        <f t="shared" ref="BL31:BL44" si="53">SUM(D31+G31+J31+M31+P31+S31+V31+Y31+AB31+AE31+AH31+AK31+AN31+AT31+AW31+AZ31+BC31+BF31+BI31+AQ31)</f>
        <v>17.16</v>
      </c>
      <c r="BM31" s="52">
        <f t="shared" ref="BM31:BM44" si="54">SUM(F31+I31+L31+O31+R31+U31+X31+AA31+AD31+AG31+AJ31+AM31+AP31+AV31+AY31+BB31+BE31+BH31+BK31+AS31)</f>
        <v>77.47</v>
      </c>
      <c r="BN31" s="88">
        <v>88</v>
      </c>
      <c r="BO31" s="90"/>
    </row>
    <row r="32" spans="1:67">
      <c r="A32" s="45" t="s">
        <v>148</v>
      </c>
      <c r="B32" s="87"/>
      <c r="C32" s="78">
        <v>9600</v>
      </c>
      <c r="D32" s="95"/>
      <c r="E32" s="48">
        <v>850</v>
      </c>
      <c r="F32" s="47">
        <f t="shared" si="35"/>
        <v>0</v>
      </c>
      <c r="G32" s="47">
        <v>1</v>
      </c>
      <c r="H32" s="54">
        <v>850</v>
      </c>
      <c r="I32" s="47">
        <f t="shared" si="36"/>
        <v>850</v>
      </c>
      <c r="J32" s="48">
        <v>1</v>
      </c>
      <c r="K32" s="48">
        <v>850</v>
      </c>
      <c r="L32" s="47">
        <f t="shared" si="37"/>
        <v>850</v>
      </c>
      <c r="M32" s="47">
        <v>1</v>
      </c>
      <c r="N32" s="54">
        <v>900</v>
      </c>
      <c r="O32" s="47">
        <f t="shared" si="38"/>
        <v>900</v>
      </c>
      <c r="P32" s="47"/>
      <c r="Q32" s="48">
        <v>700</v>
      </c>
      <c r="R32" s="47">
        <f t="shared" si="34"/>
        <v>0</v>
      </c>
      <c r="S32" s="49">
        <v>2</v>
      </c>
      <c r="T32" s="49">
        <v>846</v>
      </c>
      <c r="U32" s="47">
        <f t="shared" si="39"/>
        <v>1692</v>
      </c>
      <c r="V32" s="49">
        <v>2</v>
      </c>
      <c r="W32" s="49">
        <v>230</v>
      </c>
      <c r="X32" s="47">
        <f t="shared" si="40"/>
        <v>460</v>
      </c>
      <c r="Y32" s="49">
        <v>1</v>
      </c>
      <c r="Z32" s="49">
        <v>120</v>
      </c>
      <c r="AA32" s="47">
        <f t="shared" si="41"/>
        <v>120</v>
      </c>
      <c r="AB32" s="49">
        <v>1</v>
      </c>
      <c r="AC32" s="49">
        <v>230</v>
      </c>
      <c r="AD32" s="47">
        <f t="shared" si="42"/>
        <v>230</v>
      </c>
      <c r="AE32" s="51">
        <v>1</v>
      </c>
      <c r="AF32" s="49">
        <v>175</v>
      </c>
      <c r="AG32" s="47">
        <f t="shared" si="43"/>
        <v>175</v>
      </c>
      <c r="AH32" s="51">
        <v>2</v>
      </c>
      <c r="AI32" s="49">
        <v>209</v>
      </c>
      <c r="AJ32" s="47">
        <f t="shared" si="44"/>
        <v>418</v>
      </c>
      <c r="AK32" s="49">
        <v>1</v>
      </c>
      <c r="AL32" s="49">
        <v>192</v>
      </c>
      <c r="AM32" s="47">
        <f t="shared" si="45"/>
        <v>192</v>
      </c>
      <c r="AN32" s="49">
        <v>1</v>
      </c>
      <c r="AO32" s="49">
        <v>865</v>
      </c>
      <c r="AP32" s="47">
        <f t="shared" si="46"/>
        <v>865</v>
      </c>
      <c r="AQ32" s="49">
        <v>2</v>
      </c>
      <c r="AR32" s="49">
        <v>842</v>
      </c>
      <c r="AS32" s="48">
        <f t="shared" si="47"/>
        <v>1684</v>
      </c>
      <c r="AT32" s="50">
        <v>0.05</v>
      </c>
      <c r="AU32" s="49"/>
      <c r="AV32" s="47">
        <f t="shared" si="48"/>
        <v>0</v>
      </c>
      <c r="AW32" s="50">
        <v>0.1</v>
      </c>
      <c r="AX32" s="49">
        <v>900</v>
      </c>
      <c r="AY32" s="47">
        <f t="shared" si="49"/>
        <v>90</v>
      </c>
      <c r="AZ32" s="50">
        <v>0.01</v>
      </c>
      <c r="BA32" s="49">
        <v>990</v>
      </c>
      <c r="BB32" s="47">
        <f t="shared" si="50"/>
        <v>9.9</v>
      </c>
      <c r="BC32" s="50"/>
      <c r="BD32" s="49">
        <v>900</v>
      </c>
      <c r="BE32" s="47">
        <f t="shared" si="51"/>
        <v>0</v>
      </c>
      <c r="BF32" s="51"/>
      <c r="BG32" s="49">
        <v>240</v>
      </c>
      <c r="BH32" s="47">
        <f t="shared" si="52"/>
        <v>0</v>
      </c>
      <c r="BI32" s="49">
        <v>1</v>
      </c>
      <c r="BJ32" s="49"/>
      <c r="BK32" s="47">
        <f t="shared" ref="BK32:BK44" si="55">SUM(BI32*BJ32)</f>
        <v>0</v>
      </c>
      <c r="BL32" s="51">
        <f t="shared" si="53"/>
        <v>17.16</v>
      </c>
      <c r="BM32" s="94">
        <f t="shared" si="54"/>
        <v>8535.9</v>
      </c>
      <c r="BN32" s="78">
        <v>9600</v>
      </c>
      <c r="BO32" s="53"/>
    </row>
    <row r="33" spans="1:67" ht="18.75" customHeight="1">
      <c r="A33" s="45" t="s">
        <v>89</v>
      </c>
      <c r="B33" s="135" t="s">
        <v>90</v>
      </c>
      <c r="C33" s="78">
        <v>1250</v>
      </c>
      <c r="D33" s="95"/>
      <c r="E33" s="48">
        <v>90</v>
      </c>
      <c r="F33" s="47">
        <f t="shared" si="35"/>
        <v>0</v>
      </c>
      <c r="G33" s="47">
        <v>1</v>
      </c>
      <c r="H33" s="54">
        <v>149</v>
      </c>
      <c r="I33" s="47">
        <f t="shared" si="36"/>
        <v>149</v>
      </c>
      <c r="J33" s="48">
        <v>1</v>
      </c>
      <c r="K33" s="48">
        <v>151</v>
      </c>
      <c r="L33" s="47">
        <f t="shared" si="37"/>
        <v>151</v>
      </c>
      <c r="M33" s="47">
        <v>1</v>
      </c>
      <c r="N33" s="54">
        <v>411</v>
      </c>
      <c r="O33" s="47">
        <f t="shared" si="38"/>
        <v>411</v>
      </c>
      <c r="P33" s="47"/>
      <c r="Q33" s="48">
        <v>5</v>
      </c>
      <c r="R33" s="48">
        <f t="shared" si="34"/>
        <v>0</v>
      </c>
      <c r="S33" s="49">
        <v>2</v>
      </c>
      <c r="T33" s="49">
        <v>37</v>
      </c>
      <c r="U33" s="47">
        <f t="shared" si="39"/>
        <v>74</v>
      </c>
      <c r="V33" s="49">
        <v>2</v>
      </c>
      <c r="W33" s="49">
        <v>16</v>
      </c>
      <c r="X33" s="47">
        <f t="shared" si="40"/>
        <v>32</v>
      </c>
      <c r="Y33" s="49">
        <v>1</v>
      </c>
      <c r="Z33" s="49">
        <v>12</v>
      </c>
      <c r="AA33" s="47">
        <f t="shared" si="41"/>
        <v>12</v>
      </c>
      <c r="AB33" s="49">
        <v>1</v>
      </c>
      <c r="AC33" s="49">
        <v>18</v>
      </c>
      <c r="AD33" s="47">
        <f t="shared" si="42"/>
        <v>18</v>
      </c>
      <c r="AE33" s="51">
        <v>1</v>
      </c>
      <c r="AF33" s="49">
        <v>26</v>
      </c>
      <c r="AG33" s="47">
        <f t="shared" si="43"/>
        <v>26</v>
      </c>
      <c r="AH33" s="51">
        <v>2</v>
      </c>
      <c r="AI33" s="49">
        <v>33</v>
      </c>
      <c r="AJ33" s="47">
        <f t="shared" si="44"/>
        <v>66</v>
      </c>
      <c r="AK33" s="49">
        <v>1</v>
      </c>
      <c r="AL33" s="49">
        <v>28</v>
      </c>
      <c r="AM33" s="47">
        <f t="shared" si="45"/>
        <v>28</v>
      </c>
      <c r="AN33" s="49">
        <v>1</v>
      </c>
      <c r="AO33" s="49">
        <v>121</v>
      </c>
      <c r="AP33" s="47">
        <f t="shared" si="46"/>
        <v>121</v>
      </c>
      <c r="AQ33" s="49">
        <v>2</v>
      </c>
      <c r="AR33" s="49">
        <v>106</v>
      </c>
      <c r="AS33" s="47">
        <f t="shared" si="47"/>
        <v>212</v>
      </c>
      <c r="AT33" s="50">
        <v>0.05</v>
      </c>
      <c r="AU33" s="49"/>
      <c r="AV33" s="47">
        <f t="shared" si="48"/>
        <v>0</v>
      </c>
      <c r="AW33" s="50">
        <v>0.1</v>
      </c>
      <c r="AX33" s="49">
        <v>178</v>
      </c>
      <c r="AY33" s="47">
        <f t="shared" si="49"/>
        <v>17.8</v>
      </c>
      <c r="AZ33" s="50">
        <v>0.01</v>
      </c>
      <c r="BA33" s="49"/>
      <c r="BB33" s="47">
        <f t="shared" si="50"/>
        <v>0</v>
      </c>
      <c r="BC33" s="50"/>
      <c r="BD33" s="49">
        <v>254</v>
      </c>
      <c r="BE33" s="47">
        <f t="shared" si="51"/>
        <v>0</v>
      </c>
      <c r="BF33" s="51"/>
      <c r="BG33" s="49">
        <v>96</v>
      </c>
      <c r="BH33" s="47">
        <f t="shared" si="52"/>
        <v>0</v>
      </c>
      <c r="BI33" s="49">
        <v>1</v>
      </c>
      <c r="BJ33" s="49">
        <v>70</v>
      </c>
      <c r="BK33" s="47">
        <f t="shared" si="55"/>
        <v>70</v>
      </c>
      <c r="BL33" s="51">
        <f t="shared" si="53"/>
        <v>17.16</v>
      </c>
      <c r="BM33" s="52">
        <f t="shared" si="54"/>
        <v>1387.8</v>
      </c>
      <c r="BN33" s="78">
        <v>1250</v>
      </c>
      <c r="BO33" s="53"/>
    </row>
    <row r="34" spans="1:67" ht="37.5">
      <c r="A34" s="45" t="s">
        <v>91</v>
      </c>
      <c r="B34" s="135"/>
      <c r="C34" s="78">
        <v>780</v>
      </c>
      <c r="D34" s="95"/>
      <c r="E34" s="48">
        <v>65</v>
      </c>
      <c r="F34" s="47">
        <f t="shared" si="35"/>
        <v>0</v>
      </c>
      <c r="G34" s="47">
        <v>1</v>
      </c>
      <c r="H34" s="54">
        <v>140</v>
      </c>
      <c r="I34" s="47">
        <f t="shared" si="36"/>
        <v>140</v>
      </c>
      <c r="J34" s="48">
        <v>1</v>
      </c>
      <c r="K34" s="48">
        <v>97</v>
      </c>
      <c r="L34" s="47">
        <f>SUM(J34*K34)</f>
        <v>97</v>
      </c>
      <c r="M34" s="47">
        <v>1</v>
      </c>
      <c r="N34" s="54">
        <v>320</v>
      </c>
      <c r="O34" s="47">
        <f t="shared" si="38"/>
        <v>320</v>
      </c>
      <c r="P34" s="47"/>
      <c r="Q34" s="48">
        <v>20</v>
      </c>
      <c r="R34" s="48">
        <f t="shared" si="34"/>
        <v>0</v>
      </c>
      <c r="S34" s="49">
        <v>2</v>
      </c>
      <c r="T34" s="51">
        <v>5.5</v>
      </c>
      <c r="U34" s="47">
        <f t="shared" si="39"/>
        <v>11</v>
      </c>
      <c r="V34" s="49">
        <v>2</v>
      </c>
      <c r="W34" s="51">
        <v>6.5</v>
      </c>
      <c r="X34" s="47">
        <f t="shared" si="40"/>
        <v>13</v>
      </c>
      <c r="Y34" s="49">
        <v>1</v>
      </c>
      <c r="Z34" s="49">
        <v>6</v>
      </c>
      <c r="AA34" s="47">
        <f t="shared" si="41"/>
        <v>6</v>
      </c>
      <c r="AB34" s="49">
        <v>1</v>
      </c>
      <c r="AC34" s="49">
        <v>11</v>
      </c>
      <c r="AD34" s="47">
        <f t="shared" si="42"/>
        <v>11</v>
      </c>
      <c r="AE34" s="51">
        <v>1</v>
      </c>
      <c r="AF34" s="49">
        <v>19</v>
      </c>
      <c r="AG34" s="47">
        <f t="shared" si="43"/>
        <v>19</v>
      </c>
      <c r="AH34" s="51">
        <v>2</v>
      </c>
      <c r="AI34" s="49">
        <v>21</v>
      </c>
      <c r="AJ34" s="47">
        <f t="shared" si="44"/>
        <v>42</v>
      </c>
      <c r="AK34" s="49">
        <v>1</v>
      </c>
      <c r="AL34" s="49">
        <v>16</v>
      </c>
      <c r="AM34" s="47">
        <f t="shared" si="45"/>
        <v>16</v>
      </c>
      <c r="AN34" s="49">
        <v>1</v>
      </c>
      <c r="AO34" s="49">
        <v>74</v>
      </c>
      <c r="AP34" s="47">
        <f t="shared" si="46"/>
        <v>74</v>
      </c>
      <c r="AQ34" s="49">
        <v>2</v>
      </c>
      <c r="AR34" s="49">
        <v>57</v>
      </c>
      <c r="AS34" s="47">
        <f t="shared" si="47"/>
        <v>114</v>
      </c>
      <c r="AT34" s="50">
        <v>0.05</v>
      </c>
      <c r="AU34" s="49"/>
      <c r="AV34" s="47">
        <f t="shared" si="48"/>
        <v>0</v>
      </c>
      <c r="AW34" s="50">
        <v>0.1</v>
      </c>
      <c r="AX34" s="49">
        <v>140</v>
      </c>
      <c r="AY34" s="47">
        <f t="shared" si="49"/>
        <v>14</v>
      </c>
      <c r="AZ34" s="50">
        <v>0.01</v>
      </c>
      <c r="BA34" s="49"/>
      <c r="BB34" s="47">
        <f t="shared" si="50"/>
        <v>0</v>
      </c>
      <c r="BC34" s="50"/>
      <c r="BD34" s="49">
        <v>210</v>
      </c>
      <c r="BE34" s="47">
        <f t="shared" si="51"/>
        <v>0</v>
      </c>
      <c r="BF34" s="51"/>
      <c r="BG34" s="49">
        <v>45</v>
      </c>
      <c r="BH34" s="47">
        <f t="shared" si="52"/>
        <v>0</v>
      </c>
      <c r="BI34" s="49">
        <v>1</v>
      </c>
      <c r="BJ34" s="49">
        <v>40</v>
      </c>
      <c r="BK34" s="47">
        <f t="shared" si="55"/>
        <v>40</v>
      </c>
      <c r="BL34" s="51">
        <f t="shared" si="53"/>
        <v>17.16</v>
      </c>
      <c r="BM34" s="52">
        <f t="shared" si="54"/>
        <v>917</v>
      </c>
      <c r="BN34" s="78">
        <v>780</v>
      </c>
      <c r="BO34" s="53"/>
    </row>
    <row r="35" spans="1:67">
      <c r="A35" s="45" t="s">
        <v>92</v>
      </c>
      <c r="B35" s="135"/>
      <c r="C35" s="78">
        <v>65</v>
      </c>
      <c r="D35" s="95"/>
      <c r="E35" s="47">
        <v>0.4</v>
      </c>
      <c r="F35" s="47">
        <f t="shared" si="35"/>
        <v>0</v>
      </c>
      <c r="G35" s="47">
        <v>1</v>
      </c>
      <c r="H35" s="47">
        <v>0.7</v>
      </c>
      <c r="I35" s="47">
        <f t="shared" si="36"/>
        <v>0.7</v>
      </c>
      <c r="J35" s="48">
        <v>1</v>
      </c>
      <c r="K35" s="47">
        <v>2</v>
      </c>
      <c r="L35" s="47">
        <f t="shared" ref="L35:L44" si="56">SUM(J35*K35)</f>
        <v>2</v>
      </c>
      <c r="M35" s="47">
        <v>1</v>
      </c>
      <c r="N35" s="48">
        <v>4</v>
      </c>
      <c r="O35" s="47">
        <f t="shared" si="38"/>
        <v>4</v>
      </c>
      <c r="P35" s="47"/>
      <c r="Q35" s="46">
        <v>1</v>
      </c>
      <c r="R35" s="47">
        <f t="shared" si="34"/>
        <v>0</v>
      </c>
      <c r="S35" s="49">
        <v>2</v>
      </c>
      <c r="T35" s="51">
        <v>2.5</v>
      </c>
      <c r="U35" s="47">
        <f t="shared" si="39"/>
        <v>5</v>
      </c>
      <c r="V35" s="49">
        <v>2</v>
      </c>
      <c r="W35" s="51">
        <v>0.5</v>
      </c>
      <c r="X35" s="47">
        <f t="shared" si="40"/>
        <v>1</v>
      </c>
      <c r="Y35" s="49">
        <v>1</v>
      </c>
      <c r="Z35" s="51">
        <v>0.6</v>
      </c>
      <c r="AA35" s="47">
        <f t="shared" si="41"/>
        <v>0.6</v>
      </c>
      <c r="AB35" s="49">
        <v>1</v>
      </c>
      <c r="AC35" s="51">
        <v>0.1</v>
      </c>
      <c r="AD35" s="47">
        <f t="shared" si="42"/>
        <v>0.1</v>
      </c>
      <c r="AE35" s="51">
        <v>1</v>
      </c>
      <c r="AF35" s="51">
        <v>2.9</v>
      </c>
      <c r="AG35" s="47">
        <f t="shared" si="43"/>
        <v>2.9</v>
      </c>
      <c r="AH35" s="51">
        <v>2</v>
      </c>
      <c r="AI35" s="51">
        <v>4.8</v>
      </c>
      <c r="AJ35" s="47">
        <f t="shared" si="44"/>
        <v>9.6</v>
      </c>
      <c r="AK35" s="49">
        <v>1</v>
      </c>
      <c r="AL35" s="51">
        <v>6.9</v>
      </c>
      <c r="AM35" s="47">
        <f t="shared" si="45"/>
        <v>6.9</v>
      </c>
      <c r="AN35" s="49">
        <v>1</v>
      </c>
      <c r="AO35" s="51">
        <v>6</v>
      </c>
      <c r="AP35" s="47">
        <f t="shared" si="46"/>
        <v>6</v>
      </c>
      <c r="AQ35" s="49">
        <v>2</v>
      </c>
      <c r="AR35" s="51">
        <v>4.4000000000000004</v>
      </c>
      <c r="AS35" s="47">
        <f t="shared" si="47"/>
        <v>8.8000000000000007</v>
      </c>
      <c r="AT35" s="50">
        <v>0.05</v>
      </c>
      <c r="AU35" s="49">
        <v>320</v>
      </c>
      <c r="AV35" s="47">
        <f t="shared" si="48"/>
        <v>16</v>
      </c>
      <c r="AW35" s="50">
        <v>0.1</v>
      </c>
      <c r="AX35" s="49">
        <v>220</v>
      </c>
      <c r="AY35" s="47">
        <f t="shared" si="49"/>
        <v>22</v>
      </c>
      <c r="AZ35" s="50">
        <v>0.01</v>
      </c>
      <c r="BA35" s="49"/>
      <c r="BB35" s="47">
        <f t="shared" si="50"/>
        <v>0</v>
      </c>
      <c r="BC35" s="50"/>
      <c r="BD35" s="49">
        <v>80</v>
      </c>
      <c r="BE35" s="47">
        <f t="shared" si="51"/>
        <v>0</v>
      </c>
      <c r="BF35" s="51"/>
      <c r="BG35" s="49">
        <v>10</v>
      </c>
      <c r="BH35" s="47">
        <f t="shared" si="52"/>
        <v>0</v>
      </c>
      <c r="BI35" s="49">
        <v>1</v>
      </c>
      <c r="BJ35" s="49"/>
      <c r="BK35" s="47">
        <f t="shared" si="55"/>
        <v>0</v>
      </c>
      <c r="BL35" s="51">
        <f t="shared" si="53"/>
        <v>17.16</v>
      </c>
      <c r="BM35" s="52">
        <f t="shared" si="54"/>
        <v>85.6</v>
      </c>
      <c r="BN35" s="78">
        <v>65</v>
      </c>
      <c r="BO35" s="53"/>
    </row>
    <row r="36" spans="1:67">
      <c r="A36" s="45" t="s">
        <v>93</v>
      </c>
      <c r="B36" s="135"/>
      <c r="C36" s="78">
        <v>35</v>
      </c>
      <c r="D36" s="95"/>
      <c r="E36" s="47">
        <v>2.7</v>
      </c>
      <c r="F36" s="47">
        <f t="shared" si="35"/>
        <v>0</v>
      </c>
      <c r="G36" s="47">
        <v>1</v>
      </c>
      <c r="H36" s="48">
        <v>4</v>
      </c>
      <c r="I36" s="47">
        <f t="shared" si="36"/>
        <v>4</v>
      </c>
      <c r="J36" s="48">
        <v>1</v>
      </c>
      <c r="K36" s="47">
        <v>9.5</v>
      </c>
      <c r="L36" s="47">
        <f t="shared" si="56"/>
        <v>9.5</v>
      </c>
      <c r="M36" s="47">
        <v>1</v>
      </c>
      <c r="N36" s="48">
        <v>10</v>
      </c>
      <c r="O36" s="47">
        <f t="shared" si="38"/>
        <v>10</v>
      </c>
      <c r="P36" s="47"/>
      <c r="Q36" s="46">
        <v>1</v>
      </c>
      <c r="R36" s="47">
        <f t="shared" si="34"/>
        <v>0</v>
      </c>
      <c r="S36" s="49">
        <v>2</v>
      </c>
      <c r="T36" s="51">
        <v>0.5</v>
      </c>
      <c r="U36" s="47">
        <f t="shared" si="39"/>
        <v>1</v>
      </c>
      <c r="V36" s="49">
        <v>2</v>
      </c>
      <c r="W36" s="51">
        <v>0.5</v>
      </c>
      <c r="X36" s="47">
        <f t="shared" si="40"/>
        <v>1</v>
      </c>
      <c r="Y36" s="49">
        <v>1</v>
      </c>
      <c r="Z36" s="51">
        <v>0.6</v>
      </c>
      <c r="AA36" s="47">
        <f t="shared" si="41"/>
        <v>0.6</v>
      </c>
      <c r="AB36" s="49">
        <v>1</v>
      </c>
      <c r="AC36" s="51">
        <v>0.5</v>
      </c>
      <c r="AD36" s="47">
        <f t="shared" si="42"/>
        <v>0.5</v>
      </c>
      <c r="AE36" s="51">
        <v>1</v>
      </c>
      <c r="AF36" s="51">
        <v>2</v>
      </c>
      <c r="AG36" s="47">
        <f t="shared" si="43"/>
        <v>2</v>
      </c>
      <c r="AH36" s="51">
        <v>2</v>
      </c>
      <c r="AI36" s="51">
        <v>0.6</v>
      </c>
      <c r="AJ36" s="47">
        <f t="shared" si="44"/>
        <v>1.2</v>
      </c>
      <c r="AK36" s="49">
        <v>1</v>
      </c>
      <c r="AL36" s="51">
        <v>0.9</v>
      </c>
      <c r="AM36" s="47">
        <f t="shared" si="45"/>
        <v>0.9</v>
      </c>
      <c r="AN36" s="49">
        <v>1</v>
      </c>
      <c r="AO36" s="51">
        <v>1.6</v>
      </c>
      <c r="AP36" s="47">
        <f t="shared" si="46"/>
        <v>1.6</v>
      </c>
      <c r="AQ36" s="49">
        <v>2</v>
      </c>
      <c r="AR36" s="51">
        <v>1.5</v>
      </c>
      <c r="AS36" s="47">
        <f t="shared" si="47"/>
        <v>3</v>
      </c>
      <c r="AT36" s="50">
        <v>0.05</v>
      </c>
      <c r="AU36" s="49">
        <v>140</v>
      </c>
      <c r="AV36" s="47">
        <f t="shared" si="48"/>
        <v>7</v>
      </c>
      <c r="AW36" s="50">
        <v>0.1</v>
      </c>
      <c r="AX36" s="49">
        <v>100</v>
      </c>
      <c r="AY36" s="47">
        <f t="shared" si="49"/>
        <v>10</v>
      </c>
      <c r="AZ36" s="50">
        <v>0.01</v>
      </c>
      <c r="BA36" s="49"/>
      <c r="BB36" s="47">
        <f t="shared" si="50"/>
        <v>0</v>
      </c>
      <c r="BC36" s="50"/>
      <c r="BD36" s="49">
        <v>20</v>
      </c>
      <c r="BE36" s="47">
        <f t="shared" si="51"/>
        <v>0</v>
      </c>
      <c r="BF36" s="51"/>
      <c r="BG36" s="49">
        <v>1</v>
      </c>
      <c r="BH36" s="47">
        <f t="shared" si="52"/>
        <v>0</v>
      </c>
      <c r="BI36" s="49">
        <v>1</v>
      </c>
      <c r="BJ36" s="49"/>
      <c r="BK36" s="47">
        <f t="shared" si="55"/>
        <v>0</v>
      </c>
      <c r="BL36" s="51">
        <f t="shared" si="53"/>
        <v>17.16</v>
      </c>
      <c r="BM36" s="52">
        <f t="shared" si="54"/>
        <v>52.3</v>
      </c>
      <c r="BN36" s="78">
        <v>35</v>
      </c>
      <c r="BO36" s="53"/>
    </row>
    <row r="37" spans="1:67">
      <c r="A37" s="45" t="s">
        <v>94</v>
      </c>
      <c r="B37" s="135"/>
      <c r="C37" s="78">
        <v>2150</v>
      </c>
      <c r="D37" s="95"/>
      <c r="E37" s="48">
        <v>40</v>
      </c>
      <c r="F37" s="47">
        <f t="shared" si="35"/>
        <v>0</v>
      </c>
      <c r="G37" s="47">
        <v>1</v>
      </c>
      <c r="H37" s="48">
        <v>25</v>
      </c>
      <c r="I37" s="47">
        <f t="shared" si="36"/>
        <v>25</v>
      </c>
      <c r="J37" s="48">
        <v>1</v>
      </c>
      <c r="K37" s="48">
        <v>80</v>
      </c>
      <c r="L37" s="47">
        <f t="shared" si="56"/>
        <v>80</v>
      </c>
      <c r="M37" s="47">
        <v>1</v>
      </c>
      <c r="N37" s="48">
        <v>120</v>
      </c>
      <c r="O37" s="47">
        <f t="shared" si="38"/>
        <v>120</v>
      </c>
      <c r="P37" s="47"/>
      <c r="Q37" s="48">
        <v>400</v>
      </c>
      <c r="R37" s="47">
        <f t="shared" si="34"/>
        <v>0</v>
      </c>
      <c r="S37" s="49">
        <v>2</v>
      </c>
      <c r="T37" s="49">
        <v>350</v>
      </c>
      <c r="U37" s="47">
        <f t="shared" si="39"/>
        <v>700</v>
      </c>
      <c r="V37" s="49">
        <v>2</v>
      </c>
      <c r="W37" s="49">
        <v>14</v>
      </c>
      <c r="X37" s="47">
        <f t="shared" si="40"/>
        <v>28</v>
      </c>
      <c r="Y37" s="49">
        <v>1</v>
      </c>
      <c r="Z37" s="49">
        <v>10</v>
      </c>
      <c r="AA37" s="47">
        <f t="shared" si="41"/>
        <v>10</v>
      </c>
      <c r="AB37" s="49">
        <v>1</v>
      </c>
      <c r="AC37" s="49">
        <v>8</v>
      </c>
      <c r="AD37" s="47">
        <f t="shared" si="42"/>
        <v>8</v>
      </c>
      <c r="AE37" s="51">
        <v>1</v>
      </c>
      <c r="AF37" s="49">
        <v>27</v>
      </c>
      <c r="AG37" s="47">
        <f t="shared" si="43"/>
        <v>27</v>
      </c>
      <c r="AH37" s="51">
        <v>2</v>
      </c>
      <c r="AI37" s="49">
        <v>30</v>
      </c>
      <c r="AJ37" s="47">
        <f t="shared" si="44"/>
        <v>60</v>
      </c>
      <c r="AK37" s="49">
        <v>1</v>
      </c>
      <c r="AL37" s="49">
        <v>41</v>
      </c>
      <c r="AM37" s="47">
        <f t="shared" si="45"/>
        <v>41</v>
      </c>
      <c r="AN37" s="49">
        <v>1</v>
      </c>
      <c r="AO37" s="49">
        <v>226</v>
      </c>
      <c r="AP37" s="47">
        <f t="shared" si="46"/>
        <v>226</v>
      </c>
      <c r="AQ37" s="49">
        <v>2</v>
      </c>
      <c r="AR37" s="49">
        <v>230</v>
      </c>
      <c r="AS37" s="47">
        <f t="shared" si="47"/>
        <v>460</v>
      </c>
      <c r="AT37" s="50">
        <v>0.05</v>
      </c>
      <c r="AU37" s="49"/>
      <c r="AV37" s="47">
        <f t="shared" si="48"/>
        <v>0</v>
      </c>
      <c r="AW37" s="50">
        <v>0.1</v>
      </c>
      <c r="AX37" s="49"/>
      <c r="AY37" s="47">
        <f t="shared" si="49"/>
        <v>0</v>
      </c>
      <c r="AZ37" s="50">
        <v>0.01</v>
      </c>
      <c r="BA37" s="49"/>
      <c r="BB37" s="47">
        <f t="shared" si="50"/>
        <v>0</v>
      </c>
      <c r="BC37" s="50"/>
      <c r="BD37" s="49">
        <v>120</v>
      </c>
      <c r="BE37" s="47">
        <f t="shared" si="51"/>
        <v>0</v>
      </c>
      <c r="BF37" s="51"/>
      <c r="BG37" s="49">
        <v>50</v>
      </c>
      <c r="BH37" s="47">
        <f t="shared" si="52"/>
        <v>0</v>
      </c>
      <c r="BI37" s="49">
        <v>1</v>
      </c>
      <c r="BJ37" s="49"/>
      <c r="BK37" s="47">
        <f t="shared" si="55"/>
        <v>0</v>
      </c>
      <c r="BL37" s="51">
        <f t="shared" si="53"/>
        <v>17.16</v>
      </c>
      <c r="BM37" s="52">
        <f t="shared" si="54"/>
        <v>1785</v>
      </c>
      <c r="BN37" s="78">
        <v>2150</v>
      </c>
      <c r="BO37" s="53"/>
    </row>
    <row r="38" spans="1:67">
      <c r="A38" s="45" t="s">
        <v>95</v>
      </c>
      <c r="B38" s="135"/>
      <c r="C38" s="78">
        <v>1035</v>
      </c>
      <c r="D38" s="95"/>
      <c r="E38" s="48">
        <v>550</v>
      </c>
      <c r="F38" s="47">
        <f t="shared" si="35"/>
        <v>0</v>
      </c>
      <c r="G38" s="47">
        <v>1</v>
      </c>
      <c r="H38" s="48">
        <v>490</v>
      </c>
      <c r="I38" s="47">
        <f t="shared" si="36"/>
        <v>490</v>
      </c>
      <c r="J38" s="48">
        <v>1</v>
      </c>
      <c r="K38" s="48">
        <v>400</v>
      </c>
      <c r="L38" s="47">
        <f t="shared" si="56"/>
        <v>400</v>
      </c>
      <c r="M38" s="47">
        <v>1</v>
      </c>
      <c r="N38" s="48">
        <v>15</v>
      </c>
      <c r="O38" s="47">
        <f t="shared" si="38"/>
        <v>15</v>
      </c>
      <c r="P38" s="47"/>
      <c r="Q38" s="46">
        <v>3</v>
      </c>
      <c r="R38" s="47">
        <f t="shared" si="34"/>
        <v>0</v>
      </c>
      <c r="S38" s="49">
        <v>2</v>
      </c>
      <c r="T38" s="49"/>
      <c r="U38" s="47">
        <f t="shared" si="39"/>
        <v>0</v>
      </c>
      <c r="V38" s="49">
        <v>2</v>
      </c>
      <c r="W38" s="49">
        <v>6</v>
      </c>
      <c r="X38" s="47">
        <f t="shared" si="40"/>
        <v>12</v>
      </c>
      <c r="Y38" s="49">
        <v>1</v>
      </c>
      <c r="Z38" s="49">
        <v>5</v>
      </c>
      <c r="AA38" s="47">
        <f t="shared" si="41"/>
        <v>5</v>
      </c>
      <c r="AB38" s="49">
        <v>1</v>
      </c>
      <c r="AC38" s="49">
        <v>120</v>
      </c>
      <c r="AD38" s="47">
        <f t="shared" si="42"/>
        <v>120</v>
      </c>
      <c r="AE38" s="51">
        <v>1</v>
      </c>
      <c r="AF38" s="49">
        <v>5</v>
      </c>
      <c r="AG38" s="47">
        <f t="shared" si="43"/>
        <v>5</v>
      </c>
      <c r="AH38" s="51">
        <v>2</v>
      </c>
      <c r="AI38" s="49">
        <v>2</v>
      </c>
      <c r="AJ38" s="47">
        <f t="shared" si="44"/>
        <v>4</v>
      </c>
      <c r="AK38" s="49">
        <v>1</v>
      </c>
      <c r="AL38" s="49">
        <v>2</v>
      </c>
      <c r="AM38" s="47">
        <f t="shared" si="45"/>
        <v>2</v>
      </c>
      <c r="AN38" s="49">
        <v>1</v>
      </c>
      <c r="AO38" s="49">
        <v>12</v>
      </c>
      <c r="AP38" s="47">
        <f t="shared" si="46"/>
        <v>12</v>
      </c>
      <c r="AQ38" s="49">
        <v>2</v>
      </c>
      <c r="AR38" s="49">
        <v>18</v>
      </c>
      <c r="AS38" s="47">
        <f t="shared" si="47"/>
        <v>36</v>
      </c>
      <c r="AT38" s="50">
        <v>0.05</v>
      </c>
      <c r="AU38" s="49"/>
      <c r="AV38" s="47">
        <f t="shared" si="48"/>
        <v>0</v>
      </c>
      <c r="AW38" s="50">
        <v>0.1</v>
      </c>
      <c r="AX38" s="49"/>
      <c r="AY38" s="47">
        <f t="shared" si="49"/>
        <v>0</v>
      </c>
      <c r="AZ38" s="50">
        <v>0.01</v>
      </c>
      <c r="BA38" s="49"/>
      <c r="BB38" s="47">
        <f t="shared" si="50"/>
        <v>0</v>
      </c>
      <c r="BC38" s="50"/>
      <c r="BD38" s="49">
        <v>0</v>
      </c>
      <c r="BE38" s="47">
        <f t="shared" si="51"/>
        <v>0</v>
      </c>
      <c r="BF38" s="51"/>
      <c r="BG38" s="49">
        <v>0</v>
      </c>
      <c r="BH38" s="47">
        <f t="shared" si="52"/>
        <v>0</v>
      </c>
      <c r="BI38" s="49">
        <v>1</v>
      </c>
      <c r="BJ38" s="49"/>
      <c r="BK38" s="47">
        <f t="shared" si="55"/>
        <v>0</v>
      </c>
      <c r="BL38" s="51">
        <f t="shared" si="53"/>
        <v>17.16</v>
      </c>
      <c r="BM38" s="52">
        <f t="shared" si="54"/>
        <v>1101</v>
      </c>
      <c r="BN38" s="78">
        <v>1035</v>
      </c>
      <c r="BO38" s="53"/>
    </row>
    <row r="39" spans="1:67">
      <c r="A39" s="45" t="s">
        <v>96</v>
      </c>
      <c r="B39" s="135"/>
      <c r="C39" s="78">
        <v>730</v>
      </c>
      <c r="D39" s="95"/>
      <c r="E39" s="48">
        <v>20</v>
      </c>
      <c r="F39" s="47">
        <f t="shared" si="35"/>
        <v>0</v>
      </c>
      <c r="G39" s="47">
        <v>1</v>
      </c>
      <c r="H39" s="48">
        <v>15</v>
      </c>
      <c r="I39" s="47">
        <f t="shared" si="36"/>
        <v>15</v>
      </c>
      <c r="J39" s="48">
        <v>1</v>
      </c>
      <c r="K39" s="48">
        <v>45</v>
      </c>
      <c r="L39" s="47">
        <f t="shared" si="56"/>
        <v>45</v>
      </c>
      <c r="M39" s="47">
        <v>1</v>
      </c>
      <c r="N39" s="48">
        <v>65</v>
      </c>
      <c r="O39" s="47">
        <f t="shared" si="38"/>
        <v>65</v>
      </c>
      <c r="P39" s="47"/>
      <c r="Q39" s="46">
        <v>3</v>
      </c>
      <c r="R39" s="47">
        <f t="shared" si="34"/>
        <v>0</v>
      </c>
      <c r="S39" s="49">
        <v>2</v>
      </c>
      <c r="T39" s="49">
        <v>3</v>
      </c>
      <c r="U39" s="47">
        <f t="shared" si="39"/>
        <v>6</v>
      </c>
      <c r="V39" s="49">
        <v>2</v>
      </c>
      <c r="W39" s="49">
        <v>120</v>
      </c>
      <c r="X39" s="47">
        <f t="shared" si="40"/>
        <v>240</v>
      </c>
      <c r="Y39" s="49">
        <v>1</v>
      </c>
      <c r="Z39" s="49">
        <v>40</v>
      </c>
      <c r="AA39" s="47">
        <f t="shared" si="41"/>
        <v>40</v>
      </c>
      <c r="AB39" s="49">
        <v>1</v>
      </c>
      <c r="AC39" s="49">
        <v>19</v>
      </c>
      <c r="AD39" s="47">
        <f t="shared" si="42"/>
        <v>19</v>
      </c>
      <c r="AE39" s="51">
        <v>1</v>
      </c>
      <c r="AF39" s="49">
        <v>15</v>
      </c>
      <c r="AG39" s="47">
        <f t="shared" si="43"/>
        <v>15</v>
      </c>
      <c r="AH39" s="51">
        <v>2</v>
      </c>
      <c r="AI39" s="49">
        <v>15</v>
      </c>
      <c r="AJ39" s="47">
        <f t="shared" si="44"/>
        <v>30</v>
      </c>
      <c r="AK39" s="49">
        <v>1</v>
      </c>
      <c r="AL39" s="49">
        <v>14</v>
      </c>
      <c r="AM39" s="47">
        <f t="shared" si="45"/>
        <v>14</v>
      </c>
      <c r="AN39" s="49">
        <v>1</v>
      </c>
      <c r="AO39" s="49">
        <v>18</v>
      </c>
      <c r="AP39" s="47">
        <f t="shared" si="46"/>
        <v>18</v>
      </c>
      <c r="AQ39" s="49">
        <v>2</v>
      </c>
      <c r="AR39" s="49">
        <v>44</v>
      </c>
      <c r="AS39" s="47">
        <f t="shared" si="47"/>
        <v>88</v>
      </c>
      <c r="AT39" s="50">
        <v>0.05</v>
      </c>
      <c r="AU39" s="49"/>
      <c r="AV39" s="47">
        <f t="shared" si="48"/>
        <v>0</v>
      </c>
      <c r="AW39" s="50">
        <v>0.1</v>
      </c>
      <c r="AX39" s="49"/>
      <c r="AY39" s="47">
        <f t="shared" si="49"/>
        <v>0</v>
      </c>
      <c r="AZ39" s="50">
        <v>0.01</v>
      </c>
      <c r="BA39" s="49"/>
      <c r="BB39" s="47">
        <f t="shared" si="50"/>
        <v>0</v>
      </c>
      <c r="BC39" s="50"/>
      <c r="BD39" s="49">
        <v>0</v>
      </c>
      <c r="BE39" s="47">
        <f t="shared" si="51"/>
        <v>0</v>
      </c>
      <c r="BF39" s="51"/>
      <c r="BG39" s="49">
        <v>12</v>
      </c>
      <c r="BH39" s="47">
        <f t="shared" si="52"/>
        <v>0</v>
      </c>
      <c r="BI39" s="49">
        <v>1</v>
      </c>
      <c r="BJ39" s="49"/>
      <c r="BK39" s="47">
        <f t="shared" si="55"/>
        <v>0</v>
      </c>
      <c r="BL39" s="51">
        <f t="shared" si="53"/>
        <v>17.16</v>
      </c>
      <c r="BM39" s="52">
        <f t="shared" si="54"/>
        <v>595</v>
      </c>
      <c r="BN39" s="78">
        <v>730</v>
      </c>
      <c r="BO39" s="53"/>
    </row>
    <row r="40" spans="1:67">
      <c r="A40" s="45" t="s">
        <v>97</v>
      </c>
      <c r="B40" s="135"/>
      <c r="C40" s="78">
        <v>260</v>
      </c>
      <c r="D40" s="95"/>
      <c r="E40" s="48">
        <v>40</v>
      </c>
      <c r="F40" s="47">
        <f t="shared" si="35"/>
        <v>0</v>
      </c>
      <c r="G40" s="47">
        <v>1</v>
      </c>
      <c r="H40" s="48">
        <v>15</v>
      </c>
      <c r="I40" s="47">
        <f t="shared" si="36"/>
        <v>15</v>
      </c>
      <c r="J40" s="48">
        <v>1</v>
      </c>
      <c r="K40" s="48">
        <v>40</v>
      </c>
      <c r="L40" s="47">
        <f t="shared" si="56"/>
        <v>40</v>
      </c>
      <c r="M40" s="47">
        <v>1</v>
      </c>
      <c r="N40" s="54">
        <v>13</v>
      </c>
      <c r="O40" s="47">
        <f t="shared" si="38"/>
        <v>13</v>
      </c>
      <c r="P40" s="47"/>
      <c r="Q40" s="48">
        <v>3</v>
      </c>
      <c r="R40" s="47">
        <f t="shared" si="34"/>
        <v>0</v>
      </c>
      <c r="S40" s="49">
        <v>2</v>
      </c>
      <c r="T40" s="49">
        <v>13</v>
      </c>
      <c r="U40" s="47">
        <f t="shared" si="39"/>
        <v>26</v>
      </c>
      <c r="V40" s="49">
        <v>2</v>
      </c>
      <c r="W40" s="49">
        <v>2</v>
      </c>
      <c r="X40" s="47">
        <f t="shared" si="40"/>
        <v>4</v>
      </c>
      <c r="Y40" s="49">
        <v>1</v>
      </c>
      <c r="Z40" s="49">
        <v>1</v>
      </c>
      <c r="AA40" s="47">
        <f t="shared" si="41"/>
        <v>1</v>
      </c>
      <c r="AB40" s="49">
        <v>1</v>
      </c>
      <c r="AC40" s="49">
        <v>1</v>
      </c>
      <c r="AD40" s="47">
        <f t="shared" si="42"/>
        <v>1</v>
      </c>
      <c r="AE40" s="51">
        <v>1</v>
      </c>
      <c r="AF40" s="49">
        <v>7</v>
      </c>
      <c r="AG40" s="47">
        <f t="shared" si="43"/>
        <v>7</v>
      </c>
      <c r="AH40" s="51">
        <v>2</v>
      </c>
      <c r="AI40" s="49">
        <v>6</v>
      </c>
      <c r="AJ40" s="47">
        <f t="shared" si="44"/>
        <v>12</v>
      </c>
      <c r="AK40" s="49">
        <v>1</v>
      </c>
      <c r="AL40" s="49">
        <v>7</v>
      </c>
      <c r="AM40" s="47">
        <f t="shared" si="45"/>
        <v>7</v>
      </c>
      <c r="AN40" s="49">
        <v>1</v>
      </c>
      <c r="AO40" s="49">
        <v>25</v>
      </c>
      <c r="AP40" s="47">
        <f t="shared" si="46"/>
        <v>25</v>
      </c>
      <c r="AQ40" s="49">
        <v>2</v>
      </c>
      <c r="AR40" s="49">
        <v>15</v>
      </c>
      <c r="AS40" s="47">
        <f t="shared" si="47"/>
        <v>30</v>
      </c>
      <c r="AT40" s="50">
        <v>0.05</v>
      </c>
      <c r="AU40" s="49"/>
      <c r="AV40" s="47">
        <f t="shared" si="48"/>
        <v>0</v>
      </c>
      <c r="AW40" s="50">
        <v>0.1</v>
      </c>
      <c r="AX40" s="49">
        <v>150</v>
      </c>
      <c r="AY40" s="47">
        <f t="shared" si="49"/>
        <v>15</v>
      </c>
      <c r="AZ40" s="50">
        <v>0.01</v>
      </c>
      <c r="BA40" s="49">
        <v>980</v>
      </c>
      <c r="BB40" s="47">
        <f t="shared" si="50"/>
        <v>9.8000000000000007</v>
      </c>
      <c r="BC40" s="50"/>
      <c r="BD40" s="49">
        <v>20</v>
      </c>
      <c r="BE40" s="47">
        <f t="shared" si="51"/>
        <v>0</v>
      </c>
      <c r="BF40" s="51"/>
      <c r="BG40" s="49">
        <v>7</v>
      </c>
      <c r="BH40" s="47">
        <f t="shared" si="52"/>
        <v>0</v>
      </c>
      <c r="BI40" s="49">
        <v>1</v>
      </c>
      <c r="BJ40" s="49">
        <v>40</v>
      </c>
      <c r="BK40" s="47">
        <f t="shared" si="55"/>
        <v>40</v>
      </c>
      <c r="BL40" s="51">
        <f t="shared" si="53"/>
        <v>17.16</v>
      </c>
      <c r="BM40" s="52">
        <f t="shared" si="54"/>
        <v>245.8</v>
      </c>
      <c r="BN40" s="78">
        <v>260</v>
      </c>
      <c r="BO40" s="53"/>
    </row>
    <row r="41" spans="1:67">
      <c r="A41" s="45" t="s">
        <v>98</v>
      </c>
      <c r="B41" s="135"/>
      <c r="C41" s="78">
        <v>30</v>
      </c>
      <c r="D41" s="95"/>
      <c r="E41" s="47">
        <v>0.3</v>
      </c>
      <c r="F41" s="47">
        <f t="shared" si="35"/>
        <v>0</v>
      </c>
      <c r="G41" s="47">
        <v>1</v>
      </c>
      <c r="H41" s="47">
        <v>0.9</v>
      </c>
      <c r="I41" s="47">
        <f t="shared" si="36"/>
        <v>0.9</v>
      </c>
      <c r="J41" s="48">
        <v>1</v>
      </c>
      <c r="K41" s="47">
        <v>1.9</v>
      </c>
      <c r="L41" s="47">
        <f t="shared" si="56"/>
        <v>1.9</v>
      </c>
      <c r="M41" s="47">
        <v>1</v>
      </c>
      <c r="N41" s="47">
        <v>3.4</v>
      </c>
      <c r="O41" s="47">
        <f t="shared" si="38"/>
        <v>3.4</v>
      </c>
      <c r="P41" s="47"/>
      <c r="Q41" s="48">
        <v>1</v>
      </c>
      <c r="R41" s="47">
        <f t="shared" si="34"/>
        <v>0</v>
      </c>
      <c r="S41" s="49">
        <v>2</v>
      </c>
      <c r="T41" s="51">
        <v>0.5</v>
      </c>
      <c r="U41" s="47">
        <f t="shared" si="39"/>
        <v>1</v>
      </c>
      <c r="V41" s="49">
        <v>2</v>
      </c>
      <c r="W41" s="51">
        <v>0.3</v>
      </c>
      <c r="X41" s="47">
        <f t="shared" si="40"/>
        <v>0.6</v>
      </c>
      <c r="Y41" s="49">
        <v>1</v>
      </c>
      <c r="Z41" s="51">
        <v>0.2</v>
      </c>
      <c r="AA41" s="47">
        <f t="shared" si="41"/>
        <v>0.2</v>
      </c>
      <c r="AB41" s="49">
        <v>1</v>
      </c>
      <c r="AC41" s="51">
        <v>0.3</v>
      </c>
      <c r="AD41" s="47">
        <f t="shared" si="42"/>
        <v>0.3</v>
      </c>
      <c r="AE41" s="51">
        <v>1</v>
      </c>
      <c r="AF41" s="51">
        <v>0.5</v>
      </c>
      <c r="AG41" s="47">
        <f t="shared" si="43"/>
        <v>0.5</v>
      </c>
      <c r="AH41" s="51">
        <v>2</v>
      </c>
      <c r="AI41" s="51">
        <v>0.5</v>
      </c>
      <c r="AJ41" s="47">
        <f t="shared" si="44"/>
        <v>1</v>
      </c>
      <c r="AK41" s="49">
        <v>1</v>
      </c>
      <c r="AL41" s="51">
        <v>0.8</v>
      </c>
      <c r="AM41" s="47">
        <f t="shared" si="45"/>
        <v>0.8</v>
      </c>
      <c r="AN41" s="49">
        <v>1</v>
      </c>
      <c r="AO41" s="51">
        <v>1.1000000000000001</v>
      </c>
      <c r="AP41" s="47">
        <f t="shared" si="46"/>
        <v>1.1000000000000001</v>
      </c>
      <c r="AQ41" s="49">
        <v>2</v>
      </c>
      <c r="AR41" s="51">
        <v>1.6</v>
      </c>
      <c r="AS41" s="47">
        <f t="shared" si="47"/>
        <v>3.2</v>
      </c>
      <c r="AT41" s="50">
        <v>0.05</v>
      </c>
      <c r="AU41" s="49"/>
      <c r="AV41" s="47">
        <f t="shared" si="48"/>
        <v>0</v>
      </c>
      <c r="AW41" s="50">
        <v>0.1</v>
      </c>
      <c r="AX41" s="49">
        <v>1</v>
      </c>
      <c r="AY41" s="47">
        <f t="shared" si="49"/>
        <v>0.1</v>
      </c>
      <c r="AZ41" s="50">
        <v>0.01</v>
      </c>
      <c r="BA41" s="49"/>
      <c r="BB41" s="47">
        <f t="shared" si="50"/>
        <v>0</v>
      </c>
      <c r="BC41" s="50"/>
      <c r="BD41" s="51">
        <v>1.5</v>
      </c>
      <c r="BE41" s="55">
        <f t="shared" si="51"/>
        <v>0</v>
      </c>
      <c r="BF41" s="51"/>
      <c r="BG41" s="51">
        <v>0.5</v>
      </c>
      <c r="BH41" s="47">
        <f t="shared" si="52"/>
        <v>0</v>
      </c>
      <c r="BI41" s="49">
        <v>1</v>
      </c>
      <c r="BJ41" s="49"/>
      <c r="BK41" s="47">
        <f t="shared" si="55"/>
        <v>0</v>
      </c>
      <c r="BL41" s="51">
        <f t="shared" si="53"/>
        <v>17.16</v>
      </c>
      <c r="BM41" s="52">
        <f t="shared" si="54"/>
        <v>15</v>
      </c>
      <c r="BN41" s="78">
        <v>30</v>
      </c>
      <c r="BO41" s="53"/>
    </row>
    <row r="42" spans="1:67">
      <c r="A42" s="45" t="s">
        <v>99</v>
      </c>
      <c r="B42" s="135" t="s">
        <v>100</v>
      </c>
      <c r="C42" s="78">
        <v>300</v>
      </c>
      <c r="D42" s="95"/>
      <c r="E42" s="47">
        <v>0.4</v>
      </c>
      <c r="F42" s="47">
        <f t="shared" si="35"/>
        <v>0</v>
      </c>
      <c r="G42" s="47">
        <v>1</v>
      </c>
      <c r="H42" s="47">
        <v>1.2</v>
      </c>
      <c r="I42" s="47">
        <f t="shared" si="36"/>
        <v>1.2</v>
      </c>
      <c r="J42" s="48">
        <v>1</v>
      </c>
      <c r="K42" s="47">
        <v>2.6</v>
      </c>
      <c r="L42" s="47">
        <f t="shared" si="56"/>
        <v>2.6</v>
      </c>
      <c r="M42" s="47">
        <v>1</v>
      </c>
      <c r="N42" s="48">
        <v>1</v>
      </c>
      <c r="O42" s="47">
        <f t="shared" si="38"/>
        <v>1</v>
      </c>
      <c r="P42" s="47"/>
      <c r="Q42" s="48">
        <v>0</v>
      </c>
      <c r="R42" s="47">
        <f t="shared" si="34"/>
        <v>0</v>
      </c>
      <c r="S42" s="49">
        <v>2</v>
      </c>
      <c r="T42" s="51">
        <v>3.5</v>
      </c>
      <c r="U42" s="47">
        <f t="shared" si="39"/>
        <v>7</v>
      </c>
      <c r="V42" s="49">
        <v>2</v>
      </c>
      <c r="W42" s="51">
        <v>0.3</v>
      </c>
      <c r="X42" s="47">
        <f t="shared" si="40"/>
        <v>0.6</v>
      </c>
      <c r="Y42" s="49">
        <v>1</v>
      </c>
      <c r="Z42" s="49">
        <v>100</v>
      </c>
      <c r="AA42" s="47">
        <f t="shared" si="41"/>
        <v>100</v>
      </c>
      <c r="AB42" s="49">
        <v>1</v>
      </c>
      <c r="AC42" s="49"/>
      <c r="AD42" s="47">
        <f t="shared" si="42"/>
        <v>0</v>
      </c>
      <c r="AE42" s="51">
        <v>1</v>
      </c>
      <c r="AF42" s="49">
        <v>30</v>
      </c>
      <c r="AG42" s="47">
        <f t="shared" si="43"/>
        <v>30</v>
      </c>
      <c r="AH42" s="51">
        <v>2</v>
      </c>
      <c r="AI42" s="49">
        <v>60</v>
      </c>
      <c r="AJ42" s="47">
        <f t="shared" si="44"/>
        <v>120</v>
      </c>
      <c r="AK42" s="49">
        <v>1</v>
      </c>
      <c r="AL42" s="49">
        <v>40</v>
      </c>
      <c r="AM42" s="47">
        <f t="shared" si="45"/>
        <v>40</v>
      </c>
      <c r="AN42" s="49">
        <v>1</v>
      </c>
      <c r="AO42" s="49">
        <v>15</v>
      </c>
      <c r="AP42" s="47">
        <f t="shared" si="46"/>
        <v>15</v>
      </c>
      <c r="AQ42" s="49">
        <v>2</v>
      </c>
      <c r="AR42" s="49">
        <v>10</v>
      </c>
      <c r="AS42" s="47">
        <f t="shared" si="47"/>
        <v>20</v>
      </c>
      <c r="AT42" s="50">
        <v>0.05</v>
      </c>
      <c r="AU42" s="49"/>
      <c r="AV42" s="47">
        <f t="shared" si="48"/>
        <v>0</v>
      </c>
      <c r="AW42" s="50">
        <v>0.1</v>
      </c>
      <c r="AX42" s="49"/>
      <c r="AY42" s="47">
        <f t="shared" si="49"/>
        <v>0</v>
      </c>
      <c r="AZ42" s="50">
        <v>0.01</v>
      </c>
      <c r="BA42" s="49"/>
      <c r="BB42" s="47">
        <f t="shared" si="50"/>
        <v>0</v>
      </c>
      <c r="BC42" s="50"/>
      <c r="BD42" s="49"/>
      <c r="BE42" s="47">
        <f t="shared" si="51"/>
        <v>0</v>
      </c>
      <c r="BF42" s="51"/>
      <c r="BG42" s="49">
        <v>80</v>
      </c>
      <c r="BH42" s="47">
        <f t="shared" si="52"/>
        <v>0</v>
      </c>
      <c r="BI42" s="49">
        <v>1</v>
      </c>
      <c r="BJ42" s="49"/>
      <c r="BK42" s="47">
        <f t="shared" si="55"/>
        <v>0</v>
      </c>
      <c r="BL42" s="51">
        <f t="shared" si="53"/>
        <v>17.16</v>
      </c>
      <c r="BM42" s="52">
        <f t="shared" si="54"/>
        <v>337.4</v>
      </c>
      <c r="BN42" s="78">
        <v>300</v>
      </c>
      <c r="BO42" s="53"/>
    </row>
    <row r="43" spans="1:67">
      <c r="A43" s="45" t="s">
        <v>101</v>
      </c>
      <c r="B43" s="135"/>
      <c r="C43" s="78">
        <v>390</v>
      </c>
      <c r="D43" s="95"/>
      <c r="E43" s="48">
        <v>15</v>
      </c>
      <c r="F43" s="47">
        <f t="shared" si="35"/>
        <v>0</v>
      </c>
      <c r="G43" s="47">
        <v>1</v>
      </c>
      <c r="H43" s="48">
        <v>11</v>
      </c>
      <c r="I43" s="47">
        <f t="shared" si="36"/>
        <v>11</v>
      </c>
      <c r="J43" s="48">
        <v>1</v>
      </c>
      <c r="K43" s="47">
        <v>20</v>
      </c>
      <c r="L43" s="47">
        <f t="shared" si="56"/>
        <v>20</v>
      </c>
      <c r="M43" s="47">
        <v>1</v>
      </c>
      <c r="N43" s="48">
        <v>0</v>
      </c>
      <c r="O43" s="47">
        <f t="shared" si="38"/>
        <v>0</v>
      </c>
      <c r="P43" s="47"/>
      <c r="Q43" s="48">
        <v>0</v>
      </c>
      <c r="R43" s="47">
        <f t="shared" si="34"/>
        <v>0</v>
      </c>
      <c r="S43" s="49">
        <v>2</v>
      </c>
      <c r="T43" s="49"/>
      <c r="U43" s="47">
        <f t="shared" si="39"/>
        <v>0</v>
      </c>
      <c r="V43" s="49">
        <v>2</v>
      </c>
      <c r="W43" s="51">
        <v>0.4</v>
      </c>
      <c r="X43" s="47">
        <f t="shared" si="40"/>
        <v>0.8</v>
      </c>
      <c r="Y43" s="49">
        <v>1</v>
      </c>
      <c r="Z43" s="51">
        <v>1.5</v>
      </c>
      <c r="AA43" s="47">
        <f t="shared" si="41"/>
        <v>1.5</v>
      </c>
      <c r="AB43" s="49">
        <v>1</v>
      </c>
      <c r="AC43" s="51">
        <v>0.6</v>
      </c>
      <c r="AD43" s="47">
        <f t="shared" si="42"/>
        <v>0.6</v>
      </c>
      <c r="AE43" s="51">
        <v>1</v>
      </c>
      <c r="AF43" s="51">
        <v>45</v>
      </c>
      <c r="AG43" s="47">
        <f t="shared" si="43"/>
        <v>45</v>
      </c>
      <c r="AH43" s="51">
        <v>2</v>
      </c>
      <c r="AI43" s="51">
        <v>49</v>
      </c>
      <c r="AJ43" s="47">
        <f t="shared" si="44"/>
        <v>98</v>
      </c>
      <c r="AK43" s="49">
        <v>1</v>
      </c>
      <c r="AL43" s="51">
        <v>60</v>
      </c>
      <c r="AM43" s="47">
        <f t="shared" si="45"/>
        <v>60</v>
      </c>
      <c r="AN43" s="49">
        <v>1</v>
      </c>
      <c r="AO43" s="51">
        <v>63</v>
      </c>
      <c r="AP43" s="47">
        <f t="shared" si="46"/>
        <v>63</v>
      </c>
      <c r="AQ43" s="49">
        <v>2</v>
      </c>
      <c r="AR43" s="51"/>
      <c r="AS43" s="47">
        <f t="shared" si="47"/>
        <v>0</v>
      </c>
      <c r="AT43" s="50">
        <v>0.05</v>
      </c>
      <c r="AU43" s="49"/>
      <c r="AV43" s="47">
        <f t="shared" si="48"/>
        <v>0</v>
      </c>
      <c r="AW43" s="50">
        <v>0.1</v>
      </c>
      <c r="AX43" s="49"/>
      <c r="AY43" s="47">
        <f t="shared" si="49"/>
        <v>0</v>
      </c>
      <c r="AZ43" s="50">
        <v>0.01</v>
      </c>
      <c r="BA43" s="49"/>
      <c r="BB43" s="47">
        <f t="shared" si="50"/>
        <v>0</v>
      </c>
      <c r="BC43" s="50"/>
      <c r="BD43" s="49"/>
      <c r="BE43" s="47">
        <f t="shared" si="51"/>
        <v>0</v>
      </c>
      <c r="BF43" s="51"/>
      <c r="BG43" s="49">
        <v>35</v>
      </c>
      <c r="BH43" s="47">
        <f t="shared" si="52"/>
        <v>0</v>
      </c>
      <c r="BI43" s="49">
        <v>1</v>
      </c>
      <c r="BJ43" s="49"/>
      <c r="BK43" s="47">
        <f t="shared" si="55"/>
        <v>0</v>
      </c>
      <c r="BL43" s="51">
        <f t="shared" si="53"/>
        <v>17.16</v>
      </c>
      <c r="BM43" s="52">
        <f t="shared" si="54"/>
        <v>299.89999999999998</v>
      </c>
      <c r="BN43" s="78">
        <v>390</v>
      </c>
      <c r="BO43" s="53"/>
    </row>
    <row r="44" spans="1:67" ht="33.75" customHeight="1" thickBot="1">
      <c r="A44" s="56" t="s">
        <v>102</v>
      </c>
      <c r="B44" s="57" t="s">
        <v>103</v>
      </c>
      <c r="C44" s="79">
        <v>4.4000000000000004</v>
      </c>
      <c r="D44" s="59"/>
      <c r="E44" s="60"/>
      <c r="F44" s="59">
        <f t="shared" si="35"/>
        <v>0</v>
      </c>
      <c r="G44" s="59">
        <v>1</v>
      </c>
      <c r="H44" s="60"/>
      <c r="I44" s="59">
        <f t="shared" si="36"/>
        <v>0</v>
      </c>
      <c r="J44" s="60">
        <v>1</v>
      </c>
      <c r="K44" s="60"/>
      <c r="L44" s="59">
        <f t="shared" si="56"/>
        <v>0</v>
      </c>
      <c r="M44" s="59">
        <v>1</v>
      </c>
      <c r="N44" s="59">
        <v>3.5</v>
      </c>
      <c r="O44" s="59">
        <f t="shared" si="38"/>
        <v>3.5</v>
      </c>
      <c r="P44" s="59"/>
      <c r="Q44" s="60">
        <v>0</v>
      </c>
      <c r="R44" s="59">
        <f t="shared" si="34"/>
        <v>0</v>
      </c>
      <c r="S44" s="61">
        <v>2</v>
      </c>
      <c r="T44" s="61">
        <v>5</v>
      </c>
      <c r="U44" s="59">
        <f t="shared" si="39"/>
        <v>10</v>
      </c>
      <c r="V44" s="61">
        <v>2</v>
      </c>
      <c r="W44" s="61"/>
      <c r="X44" s="59">
        <f t="shared" si="40"/>
        <v>0</v>
      </c>
      <c r="Y44" s="61">
        <v>1</v>
      </c>
      <c r="Z44" s="61"/>
      <c r="AA44" s="59">
        <f t="shared" si="41"/>
        <v>0</v>
      </c>
      <c r="AB44" s="61">
        <v>1</v>
      </c>
      <c r="AC44" s="61"/>
      <c r="AD44" s="59">
        <f t="shared" si="42"/>
        <v>0</v>
      </c>
      <c r="AE44" s="63">
        <v>1</v>
      </c>
      <c r="AF44" s="61">
        <v>5</v>
      </c>
      <c r="AG44" s="59">
        <f t="shared" si="43"/>
        <v>5</v>
      </c>
      <c r="AH44" s="63">
        <v>2</v>
      </c>
      <c r="AI44" s="61">
        <v>5</v>
      </c>
      <c r="AJ44" s="59">
        <f t="shared" si="44"/>
        <v>10</v>
      </c>
      <c r="AK44" s="61">
        <v>1</v>
      </c>
      <c r="AL44" s="61">
        <v>3</v>
      </c>
      <c r="AM44" s="59">
        <f t="shared" si="45"/>
        <v>3</v>
      </c>
      <c r="AN44" s="61">
        <v>1</v>
      </c>
      <c r="AO44" s="61">
        <v>380</v>
      </c>
      <c r="AP44" s="59">
        <f t="shared" si="46"/>
        <v>380</v>
      </c>
      <c r="AQ44" s="61">
        <v>2</v>
      </c>
      <c r="AR44" s="61"/>
      <c r="AS44" s="59">
        <f t="shared" si="47"/>
        <v>0</v>
      </c>
      <c r="AT44" s="62">
        <v>0.05</v>
      </c>
      <c r="AU44" s="61"/>
      <c r="AV44" s="59">
        <f t="shared" si="48"/>
        <v>0</v>
      </c>
      <c r="AW44" s="62">
        <v>0.1</v>
      </c>
      <c r="AX44" s="61"/>
      <c r="AY44" s="59">
        <f t="shared" si="49"/>
        <v>0</v>
      </c>
      <c r="AZ44" s="62">
        <v>0.01</v>
      </c>
      <c r="BA44" s="61"/>
      <c r="BB44" s="59">
        <f t="shared" si="50"/>
        <v>0</v>
      </c>
      <c r="BC44" s="62"/>
      <c r="BD44" s="61"/>
      <c r="BE44" s="59">
        <f t="shared" si="51"/>
        <v>0</v>
      </c>
      <c r="BF44" s="63"/>
      <c r="BG44" s="61">
        <v>5</v>
      </c>
      <c r="BH44" s="59">
        <f t="shared" si="52"/>
        <v>0</v>
      </c>
      <c r="BI44" s="61">
        <v>1</v>
      </c>
      <c r="BJ44" s="61"/>
      <c r="BK44" s="59">
        <f t="shared" si="55"/>
        <v>0</v>
      </c>
      <c r="BL44" s="63">
        <f t="shared" si="53"/>
        <v>17.16</v>
      </c>
      <c r="BM44" s="64">
        <f t="shared" si="54"/>
        <v>411.5</v>
      </c>
      <c r="BN44" s="79">
        <v>4.4000000000000004</v>
      </c>
      <c r="BO44" s="65"/>
    </row>
    <row r="45" spans="1:67" s="1" customFormat="1" ht="19.5" thickBot="1">
      <c r="A45" s="80" t="s">
        <v>63</v>
      </c>
      <c r="B45" s="81"/>
      <c r="C45" s="66"/>
      <c r="D45" s="96"/>
      <c r="E45" s="67"/>
      <c r="F45" s="67"/>
      <c r="G45" s="96"/>
      <c r="H45" s="67"/>
      <c r="I45" s="67"/>
      <c r="J45" s="96"/>
      <c r="K45" s="67"/>
      <c r="L45" s="67"/>
      <c r="M45" s="96"/>
      <c r="N45" s="67"/>
      <c r="O45" s="67"/>
      <c r="P45" s="96"/>
      <c r="Q45" s="67"/>
      <c r="R45" s="67"/>
      <c r="S45" s="96"/>
      <c r="T45" s="68"/>
      <c r="U45" s="68"/>
      <c r="V45" s="96"/>
      <c r="W45" s="68"/>
      <c r="X45" s="68"/>
      <c r="Y45" s="96"/>
      <c r="Z45" s="68"/>
      <c r="AA45" s="68"/>
      <c r="AB45" s="96"/>
      <c r="AC45" s="68"/>
      <c r="AD45" s="68"/>
      <c r="AE45" s="96"/>
      <c r="AF45" s="68"/>
      <c r="AG45" s="68"/>
      <c r="AH45" s="96"/>
      <c r="AI45" s="68"/>
      <c r="AJ45" s="68"/>
      <c r="AK45" s="96"/>
      <c r="AL45" s="68"/>
      <c r="AM45" s="68"/>
      <c r="AN45" s="96"/>
      <c r="AO45" s="68"/>
      <c r="AP45" s="68"/>
      <c r="AQ45" s="96"/>
      <c r="AR45" s="68"/>
      <c r="AS45" s="68"/>
      <c r="AT45" s="96"/>
      <c r="AU45" s="68"/>
      <c r="AV45" s="68"/>
      <c r="AW45" s="96"/>
      <c r="AX45" s="68"/>
      <c r="AY45" s="68"/>
      <c r="AZ45" s="96"/>
      <c r="BA45" s="68"/>
      <c r="BB45" s="68"/>
      <c r="BC45" s="96"/>
      <c r="BD45" s="68"/>
      <c r="BE45" s="68"/>
      <c r="BF45" s="96"/>
      <c r="BG45" s="68"/>
      <c r="BH45" s="68"/>
      <c r="BI45" s="96"/>
      <c r="BJ45" s="68"/>
      <c r="BK45" s="68"/>
      <c r="BL45" s="68"/>
      <c r="BM45" s="68"/>
      <c r="BN45" s="66"/>
      <c r="BO45" s="69"/>
    </row>
    <row r="46" spans="1:67">
      <c r="A46" s="70"/>
      <c r="B46" s="70"/>
      <c r="C46" s="71"/>
      <c r="D46" s="73"/>
      <c r="E46" s="72"/>
      <c r="F46" s="72"/>
      <c r="G46" s="73"/>
      <c r="H46" s="72"/>
      <c r="I46" s="72"/>
      <c r="J46" s="73"/>
      <c r="K46" s="72"/>
      <c r="L46" s="72"/>
      <c r="M46" s="73"/>
      <c r="N46" s="72"/>
      <c r="O46" s="72"/>
      <c r="P46" s="73"/>
      <c r="Q46" s="72"/>
      <c r="R46" s="72"/>
      <c r="S46" s="73"/>
      <c r="T46" s="74"/>
      <c r="U46" s="72"/>
      <c r="V46" s="73"/>
      <c r="W46" s="74"/>
      <c r="X46" s="72"/>
      <c r="Y46" s="73"/>
      <c r="AA46" s="72"/>
      <c r="AB46" s="73"/>
      <c r="AD46" s="72"/>
      <c r="AE46" s="73"/>
      <c r="AG46" s="72"/>
      <c r="AH46" s="73"/>
      <c r="AJ46" s="72"/>
      <c r="AK46" s="73"/>
      <c r="AM46" s="72"/>
      <c r="AN46" s="73"/>
      <c r="AP46" s="72"/>
      <c r="AQ46" s="73"/>
      <c r="AS46" s="72"/>
      <c r="AT46" s="73"/>
      <c r="AV46" s="72"/>
      <c r="AW46" s="73"/>
      <c r="AX46" s="74"/>
      <c r="AY46" s="72"/>
      <c r="AZ46" s="73"/>
      <c r="BB46" s="72"/>
      <c r="BC46" s="73"/>
      <c r="BE46" s="72"/>
      <c r="BF46" s="73"/>
      <c r="BH46" s="72"/>
      <c r="BI46" s="73"/>
      <c r="BK46" s="72"/>
      <c r="BN46" s="71"/>
    </row>
    <row r="47" spans="1:67" s="30" customFormat="1" ht="22.5">
      <c r="A47" s="28" t="s">
        <v>107</v>
      </c>
      <c r="B47" s="28"/>
      <c r="C47" s="29"/>
      <c r="BN47" s="29"/>
    </row>
    <row r="48" spans="1:67" ht="19.5" thickBot="1">
      <c r="A48" s="25" t="s">
        <v>108</v>
      </c>
    </row>
    <row r="49" spans="1:67" s="1" customFormat="1" ht="37.5" customHeight="1">
      <c r="A49" s="115" t="s">
        <v>66</v>
      </c>
      <c r="B49" s="116"/>
      <c r="C49" s="121" t="s">
        <v>67</v>
      </c>
      <c r="D49" s="124" t="s">
        <v>68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34"/>
      <c r="BL49" s="106" t="s">
        <v>69</v>
      </c>
      <c r="BM49" s="106"/>
      <c r="BN49" s="106"/>
      <c r="BO49" s="107"/>
    </row>
    <row r="50" spans="1:67" s="1" customFormat="1" ht="60.75" customHeight="1">
      <c r="A50" s="117"/>
      <c r="B50" s="118"/>
      <c r="C50" s="122"/>
      <c r="D50" s="111" t="s">
        <v>70</v>
      </c>
      <c r="E50" s="111"/>
      <c r="F50" s="111"/>
      <c r="G50" s="111" t="s">
        <v>71</v>
      </c>
      <c r="H50" s="111"/>
      <c r="I50" s="111"/>
      <c r="J50" s="111" t="s">
        <v>58</v>
      </c>
      <c r="K50" s="111"/>
      <c r="L50" s="111"/>
      <c r="M50" s="111" t="s">
        <v>72</v>
      </c>
      <c r="N50" s="111"/>
      <c r="O50" s="111"/>
      <c r="P50" s="129" t="s">
        <v>73</v>
      </c>
      <c r="Q50" s="130"/>
      <c r="R50" s="131"/>
      <c r="S50" s="111" t="s">
        <v>74</v>
      </c>
      <c r="T50" s="111"/>
      <c r="U50" s="111"/>
      <c r="V50" s="111" t="s">
        <v>150</v>
      </c>
      <c r="W50" s="111"/>
      <c r="X50" s="111"/>
      <c r="Y50" s="111" t="s">
        <v>76</v>
      </c>
      <c r="Z50" s="111"/>
      <c r="AA50" s="111"/>
      <c r="AB50" s="111" t="s">
        <v>149</v>
      </c>
      <c r="AC50" s="111"/>
      <c r="AD50" s="111"/>
      <c r="AE50" s="111" t="s">
        <v>152</v>
      </c>
      <c r="AF50" s="111"/>
      <c r="AG50" s="111"/>
      <c r="AH50" s="111" t="s">
        <v>153</v>
      </c>
      <c r="AI50" s="111"/>
      <c r="AJ50" s="111"/>
      <c r="AK50" s="111" t="s">
        <v>151</v>
      </c>
      <c r="AL50" s="111"/>
      <c r="AM50" s="111"/>
      <c r="AN50" s="111" t="s">
        <v>154</v>
      </c>
      <c r="AO50" s="111"/>
      <c r="AP50" s="111"/>
      <c r="AQ50" s="111" t="s">
        <v>155</v>
      </c>
      <c r="AR50" s="111"/>
      <c r="AS50" s="111"/>
      <c r="AT50" s="111" t="s">
        <v>77</v>
      </c>
      <c r="AU50" s="111"/>
      <c r="AV50" s="111"/>
      <c r="AW50" s="111" t="s">
        <v>75</v>
      </c>
      <c r="AX50" s="111"/>
      <c r="AY50" s="111"/>
      <c r="AZ50" s="111" t="s">
        <v>78</v>
      </c>
      <c r="BA50" s="111"/>
      <c r="BB50" s="129"/>
      <c r="BC50" s="111" t="s">
        <v>79</v>
      </c>
      <c r="BD50" s="111"/>
      <c r="BE50" s="129"/>
      <c r="BF50" s="111" t="s">
        <v>80</v>
      </c>
      <c r="BG50" s="111"/>
      <c r="BH50" s="129"/>
      <c r="BI50" s="111" t="s">
        <v>81</v>
      </c>
      <c r="BJ50" s="111"/>
      <c r="BK50" s="111"/>
      <c r="BL50" s="132"/>
      <c r="BM50" s="132"/>
      <c r="BN50" s="132"/>
      <c r="BO50" s="133"/>
    </row>
    <row r="51" spans="1:67" s="1" customFormat="1" ht="19.5" thickBot="1">
      <c r="A51" s="119"/>
      <c r="B51" s="120"/>
      <c r="C51" s="123"/>
      <c r="D51" s="75" t="s">
        <v>82</v>
      </c>
      <c r="E51" s="75" t="s">
        <v>83</v>
      </c>
      <c r="F51" s="75" t="s">
        <v>84</v>
      </c>
      <c r="G51" s="75" t="s">
        <v>82</v>
      </c>
      <c r="H51" s="75" t="s">
        <v>83</v>
      </c>
      <c r="I51" s="75" t="s">
        <v>84</v>
      </c>
      <c r="J51" s="75" t="s">
        <v>82</v>
      </c>
      <c r="K51" s="75" t="s">
        <v>83</v>
      </c>
      <c r="L51" s="75" t="s">
        <v>84</v>
      </c>
      <c r="M51" s="75" t="s">
        <v>82</v>
      </c>
      <c r="N51" s="75" t="s">
        <v>83</v>
      </c>
      <c r="O51" s="75" t="s">
        <v>84</v>
      </c>
      <c r="P51" s="75" t="s">
        <v>82</v>
      </c>
      <c r="Q51" s="75" t="s">
        <v>83</v>
      </c>
      <c r="R51" s="75" t="s">
        <v>84</v>
      </c>
      <c r="S51" s="75" t="s">
        <v>82</v>
      </c>
      <c r="T51" s="75" t="s">
        <v>83</v>
      </c>
      <c r="U51" s="75" t="s">
        <v>84</v>
      </c>
      <c r="V51" s="75" t="s">
        <v>82</v>
      </c>
      <c r="W51" s="75" t="s">
        <v>83</v>
      </c>
      <c r="X51" s="75" t="s">
        <v>84</v>
      </c>
      <c r="Y51" s="75" t="s">
        <v>82</v>
      </c>
      <c r="Z51" s="75" t="s">
        <v>83</v>
      </c>
      <c r="AA51" s="75" t="s">
        <v>84</v>
      </c>
      <c r="AB51" s="75" t="s">
        <v>82</v>
      </c>
      <c r="AC51" s="75" t="s">
        <v>83</v>
      </c>
      <c r="AD51" s="75" t="s">
        <v>84</v>
      </c>
      <c r="AE51" s="75" t="s">
        <v>82</v>
      </c>
      <c r="AF51" s="75" t="s">
        <v>83</v>
      </c>
      <c r="AG51" s="75" t="s">
        <v>84</v>
      </c>
      <c r="AH51" s="75" t="s">
        <v>82</v>
      </c>
      <c r="AI51" s="75" t="s">
        <v>83</v>
      </c>
      <c r="AJ51" s="75" t="s">
        <v>84</v>
      </c>
      <c r="AK51" s="75" t="s">
        <v>82</v>
      </c>
      <c r="AL51" s="75" t="s">
        <v>83</v>
      </c>
      <c r="AM51" s="75" t="s">
        <v>84</v>
      </c>
      <c r="AN51" s="75" t="s">
        <v>82</v>
      </c>
      <c r="AO51" s="75" t="s">
        <v>83</v>
      </c>
      <c r="AP51" s="75" t="s">
        <v>84</v>
      </c>
      <c r="AQ51" s="75" t="s">
        <v>82</v>
      </c>
      <c r="AR51" s="75" t="s">
        <v>83</v>
      </c>
      <c r="AS51" s="75" t="s">
        <v>84</v>
      </c>
      <c r="AT51" s="75" t="s">
        <v>82</v>
      </c>
      <c r="AU51" s="75" t="s">
        <v>83</v>
      </c>
      <c r="AV51" s="75" t="s">
        <v>84</v>
      </c>
      <c r="AW51" s="75" t="s">
        <v>82</v>
      </c>
      <c r="AX51" s="75" t="s">
        <v>83</v>
      </c>
      <c r="AY51" s="75" t="s">
        <v>84</v>
      </c>
      <c r="AZ51" s="75" t="s">
        <v>82</v>
      </c>
      <c r="BA51" s="75" t="s">
        <v>83</v>
      </c>
      <c r="BB51" s="75" t="s">
        <v>84</v>
      </c>
      <c r="BC51" s="75" t="s">
        <v>82</v>
      </c>
      <c r="BD51" s="75" t="s">
        <v>83</v>
      </c>
      <c r="BE51" s="75" t="s">
        <v>84</v>
      </c>
      <c r="BF51" s="75" t="s">
        <v>82</v>
      </c>
      <c r="BG51" s="75" t="s">
        <v>83</v>
      </c>
      <c r="BH51" s="75" t="s">
        <v>84</v>
      </c>
      <c r="BI51" s="75" t="s">
        <v>82</v>
      </c>
      <c r="BJ51" s="75" t="s">
        <v>83</v>
      </c>
      <c r="BK51" s="75" t="s">
        <v>84</v>
      </c>
      <c r="BL51" s="76" t="s">
        <v>85</v>
      </c>
      <c r="BM51" s="77" t="s">
        <v>86</v>
      </c>
      <c r="BN51" s="77"/>
      <c r="BO51" s="77" t="s">
        <v>87</v>
      </c>
    </row>
    <row r="52" spans="1:67">
      <c r="A52" s="34" t="s">
        <v>88</v>
      </c>
      <c r="B52" s="35"/>
      <c r="C52" s="36">
        <v>11</v>
      </c>
      <c r="D52" s="37">
        <v>1</v>
      </c>
      <c r="E52" s="38">
        <v>1.25</v>
      </c>
      <c r="F52" s="37">
        <f>SUM(D52*E52)</f>
        <v>1.25</v>
      </c>
      <c r="G52" s="37">
        <v>1.5</v>
      </c>
      <c r="H52" s="37">
        <v>1.1000000000000001</v>
      </c>
      <c r="I52" s="37">
        <f>SUM(G52*H52)</f>
        <v>1.6500000000000001</v>
      </c>
      <c r="J52" s="39">
        <v>1</v>
      </c>
      <c r="K52" s="38">
        <v>0.8</v>
      </c>
      <c r="L52" s="37">
        <f>SUM(J52*K52)</f>
        <v>0.8</v>
      </c>
      <c r="M52" s="37">
        <v>2</v>
      </c>
      <c r="N52" s="37">
        <v>1</v>
      </c>
      <c r="O52" s="37">
        <f>SUM(M52*N52)</f>
        <v>2</v>
      </c>
      <c r="P52" s="37">
        <v>1</v>
      </c>
      <c r="Q52" s="37">
        <v>0.2</v>
      </c>
      <c r="R52" s="37">
        <f t="shared" ref="R52:R66" si="57">SUM(P52*Q52)</f>
        <v>0.2</v>
      </c>
      <c r="S52" s="40">
        <v>2</v>
      </c>
      <c r="T52" s="41">
        <v>0.4</v>
      </c>
      <c r="U52" s="37">
        <f>SUM(S52*T52)</f>
        <v>0.8</v>
      </c>
      <c r="V52" s="40">
        <v>3</v>
      </c>
      <c r="W52" s="42">
        <v>0.25</v>
      </c>
      <c r="X52" s="37">
        <f>SUM(V52*W52)</f>
        <v>0.75</v>
      </c>
      <c r="Y52" s="40"/>
      <c r="Z52" s="41">
        <v>0.2</v>
      </c>
      <c r="AA52" s="37">
        <f>SUM(Y52*Z52)</f>
        <v>0</v>
      </c>
      <c r="AB52" s="40">
        <v>1</v>
      </c>
      <c r="AC52" s="41">
        <v>0.3</v>
      </c>
      <c r="AD52" s="37">
        <f>SUM(AB52*AC52)</f>
        <v>0.3</v>
      </c>
      <c r="AE52" s="41"/>
      <c r="AF52" s="42">
        <v>0.17</v>
      </c>
      <c r="AG52" s="37">
        <f>SUM(AE52*AF52)</f>
        <v>0</v>
      </c>
      <c r="AH52" s="41">
        <v>2</v>
      </c>
      <c r="AI52" s="42">
        <v>0.18</v>
      </c>
      <c r="AJ52" s="37">
        <f>SUM(AH52*AI52)</f>
        <v>0.36</v>
      </c>
      <c r="AK52" s="40">
        <v>3</v>
      </c>
      <c r="AL52" s="42">
        <v>0.14000000000000001</v>
      </c>
      <c r="AM52" s="37">
        <f>SUM(AK52*AL52)</f>
        <v>0.42000000000000004</v>
      </c>
      <c r="AN52" s="40">
        <v>2</v>
      </c>
      <c r="AO52" s="42">
        <v>0.72</v>
      </c>
      <c r="AP52" s="37">
        <f>SUM(AN52*AO52)</f>
        <v>1.44</v>
      </c>
      <c r="AQ52" s="40">
        <v>2</v>
      </c>
      <c r="AR52" s="42">
        <v>0.72</v>
      </c>
      <c r="AS52" s="37">
        <f>SUM(AQ52*AR52)</f>
        <v>1.44</v>
      </c>
      <c r="AT52" s="42">
        <v>0.05</v>
      </c>
      <c r="AU52" s="41"/>
      <c r="AV52" s="37">
        <f>SUM(AT52*AU52)</f>
        <v>0</v>
      </c>
      <c r="AW52" s="42">
        <v>0.1</v>
      </c>
      <c r="AX52" s="41">
        <v>0.8</v>
      </c>
      <c r="AY52" s="37">
        <f>SUM(AW52*AX52)</f>
        <v>8.0000000000000016E-2</v>
      </c>
      <c r="AZ52" s="42">
        <v>0.01</v>
      </c>
      <c r="BA52" s="41">
        <v>4</v>
      </c>
      <c r="BB52" s="38">
        <f>SUM(AZ52*BA52)</f>
        <v>0.04</v>
      </c>
      <c r="BC52" s="42"/>
      <c r="BD52" s="41">
        <v>0.6</v>
      </c>
      <c r="BE52" s="38">
        <f>SUM(BC52*BD52)</f>
        <v>0</v>
      </c>
      <c r="BF52" s="41"/>
      <c r="BG52" s="41">
        <v>0.2</v>
      </c>
      <c r="BH52" s="37">
        <f>SUM(BF52*BG52)</f>
        <v>0</v>
      </c>
      <c r="BI52" s="40"/>
      <c r="BJ52" s="41">
        <v>0.6</v>
      </c>
      <c r="BK52" s="37">
        <f>SUM(BI52*BJ52)</f>
        <v>0</v>
      </c>
      <c r="BL52" s="41">
        <f>SUM(D52+G52+J52+M52+P52+S52+V52+Y52+AB52+AE52+AH52+AK52+AN52+AT52+AW52+AZ52+BC52+BF52+BI52+AQ52)</f>
        <v>21.660000000000004</v>
      </c>
      <c r="BM52" s="43">
        <f>SUM(F52+I52+L52+O52+R52+U52+X52+AA52+AD52+AG52+AJ52+AM52+AP52+AV52+AY52+BB52+BE52+BH52+BK52+AS52)</f>
        <v>11.529999999999998</v>
      </c>
      <c r="BN52" s="36">
        <v>11</v>
      </c>
      <c r="BO52" s="44"/>
    </row>
    <row r="53" spans="1:67">
      <c r="A53" s="89" t="s">
        <v>147</v>
      </c>
      <c r="B53" s="87"/>
      <c r="C53" s="88">
        <v>112</v>
      </c>
      <c r="D53" s="95">
        <v>1</v>
      </c>
      <c r="E53" s="14">
        <v>12.8</v>
      </c>
      <c r="F53" s="47">
        <f t="shared" ref="F53:F66" si="58">SUM(D53*E53)</f>
        <v>12.8</v>
      </c>
      <c r="G53" s="95">
        <v>1.5</v>
      </c>
      <c r="H53" s="92">
        <v>10.7</v>
      </c>
      <c r="I53" s="47">
        <f t="shared" ref="I53:I66" si="59">SUM(G53*H53)</f>
        <v>16.049999999999997</v>
      </c>
      <c r="J53" s="48">
        <v>1</v>
      </c>
      <c r="K53" s="14">
        <v>8.9</v>
      </c>
      <c r="L53" s="47">
        <f t="shared" ref="L53:L55" si="60">SUM(J53*K53)</f>
        <v>8.9</v>
      </c>
      <c r="M53" s="47">
        <v>2</v>
      </c>
      <c r="N53" s="14">
        <v>10.199999999999999</v>
      </c>
      <c r="O53" s="47">
        <f t="shared" ref="O53:O66" si="61">SUM(M53*N53)</f>
        <v>20.399999999999999</v>
      </c>
      <c r="P53" s="47">
        <v>1</v>
      </c>
      <c r="Q53" s="88">
        <v>2</v>
      </c>
      <c r="R53" s="47">
        <f t="shared" si="57"/>
        <v>2</v>
      </c>
      <c r="S53" s="49">
        <v>2</v>
      </c>
      <c r="T53" s="14">
        <v>4.8</v>
      </c>
      <c r="U53" s="47">
        <f t="shared" ref="U53:U66" si="62">SUM(S53*T53)</f>
        <v>9.6</v>
      </c>
      <c r="V53" s="49">
        <v>3</v>
      </c>
      <c r="W53" s="14">
        <v>2.8</v>
      </c>
      <c r="X53" s="47">
        <f t="shared" ref="X53:X66" si="63">SUM(V53*W53)</f>
        <v>8.3999999999999986</v>
      </c>
      <c r="Y53" s="49"/>
      <c r="Z53" s="14">
        <v>2.2000000000000002</v>
      </c>
      <c r="AA53" s="47">
        <f t="shared" ref="AA53:AA66" si="64">SUM(Y53*Z53)</f>
        <v>0</v>
      </c>
      <c r="AB53" s="49">
        <v>1</v>
      </c>
      <c r="AC53" s="14">
        <v>0.3</v>
      </c>
      <c r="AD53" s="47">
        <f t="shared" ref="AD53:AD66" si="65">SUM(AB53*AC53)</f>
        <v>0.3</v>
      </c>
      <c r="AE53" s="51"/>
      <c r="AF53" s="14">
        <v>1.7</v>
      </c>
      <c r="AG53" s="47">
        <f t="shared" ref="AG53:AG66" si="66">SUM(AE53*AF53)</f>
        <v>0</v>
      </c>
      <c r="AH53" s="51">
        <v>2</v>
      </c>
      <c r="AI53" s="14">
        <v>1.8</v>
      </c>
      <c r="AJ53" s="47">
        <f t="shared" ref="AJ53:AJ66" si="67">SUM(AH53*AI53)</f>
        <v>3.6</v>
      </c>
      <c r="AK53" s="49">
        <v>3</v>
      </c>
      <c r="AL53" s="14">
        <v>1.4</v>
      </c>
      <c r="AM53" s="47">
        <f t="shared" ref="AM53:AM66" si="68">SUM(AK53*AL53)</f>
        <v>4.1999999999999993</v>
      </c>
      <c r="AN53" s="49">
        <v>2</v>
      </c>
      <c r="AO53" s="14">
        <v>7.4</v>
      </c>
      <c r="AP53" s="47">
        <f t="shared" ref="AP53:AP66" si="69">SUM(AN53*AO53)</f>
        <v>14.8</v>
      </c>
      <c r="AQ53" s="49">
        <v>2</v>
      </c>
      <c r="AR53" s="14">
        <v>7.3</v>
      </c>
      <c r="AS53" s="47">
        <f t="shared" ref="AS53:AS66" si="70">SUM(AQ53*AR53)</f>
        <v>14.6</v>
      </c>
      <c r="AT53" s="50">
        <v>0.05</v>
      </c>
      <c r="AU53" s="14"/>
      <c r="AV53" s="47">
        <f t="shared" ref="AV53:AV66" si="71">SUM(AT53*AU53)</f>
        <v>0</v>
      </c>
      <c r="AW53" s="50">
        <v>0.1</v>
      </c>
      <c r="AX53" s="14">
        <v>8.6999999999999993</v>
      </c>
      <c r="AY53" s="47">
        <f t="shared" ref="AY53:AY66" si="72">SUM(AW53*AX53)</f>
        <v>0.87</v>
      </c>
      <c r="AZ53" s="50">
        <v>0.01</v>
      </c>
      <c r="BA53" s="14">
        <v>40</v>
      </c>
      <c r="BB53" s="47">
        <f t="shared" ref="BB53:BB66" si="73">SUM(AZ53*BA53)</f>
        <v>0.4</v>
      </c>
      <c r="BC53" s="50"/>
      <c r="BD53" s="14">
        <v>6.8</v>
      </c>
      <c r="BE53" s="47">
        <f t="shared" ref="BE53:BE66" si="74">SUM(BC53*BD53)</f>
        <v>0</v>
      </c>
      <c r="BF53" s="51"/>
      <c r="BG53" s="14">
        <v>2.0299999999999998</v>
      </c>
      <c r="BH53" s="47">
        <f t="shared" ref="BH53:BH66" si="75">SUM(BF53*BG53)</f>
        <v>0</v>
      </c>
      <c r="BI53" s="49"/>
      <c r="BJ53" s="14"/>
      <c r="BK53" s="47">
        <f>SUM(BI53*BJ53)</f>
        <v>0</v>
      </c>
      <c r="BL53" s="51">
        <f t="shared" ref="BL53:BL66" si="76">SUM(D53+G53+J53+M53+P53+S53+V53+Y53+AB53+AE53+AH53+AK53+AN53+AT53+AW53+AZ53+BC53+BF53+BI53+AQ53)</f>
        <v>21.660000000000004</v>
      </c>
      <c r="BM53" s="52">
        <f t="shared" ref="BM53:BM66" si="77">SUM(F53+I53+L53+O53+R53+U53+X53+AA53+AD53+AG53+AJ53+AM53+AP53+AV53+AY53+BB53+BE53+BH53+BK53+AS53)</f>
        <v>116.92</v>
      </c>
      <c r="BN53" s="88">
        <v>112</v>
      </c>
      <c r="BO53" s="90"/>
    </row>
    <row r="54" spans="1:67">
      <c r="A54" s="45" t="s">
        <v>148</v>
      </c>
      <c r="B54" s="87"/>
      <c r="C54" s="46">
        <v>12000</v>
      </c>
      <c r="D54" s="95">
        <v>1</v>
      </c>
      <c r="E54" s="48">
        <v>850</v>
      </c>
      <c r="F54" s="47">
        <f t="shared" si="58"/>
        <v>850</v>
      </c>
      <c r="G54" s="95">
        <v>1.5</v>
      </c>
      <c r="H54" s="54">
        <v>850</v>
      </c>
      <c r="I54" s="47">
        <f t="shared" si="59"/>
        <v>1275</v>
      </c>
      <c r="J54" s="48">
        <v>1</v>
      </c>
      <c r="K54" s="48">
        <v>850</v>
      </c>
      <c r="L54" s="47">
        <f t="shared" si="60"/>
        <v>850</v>
      </c>
      <c r="M54" s="47">
        <v>2</v>
      </c>
      <c r="N54" s="54">
        <v>900</v>
      </c>
      <c r="O54" s="48">
        <f t="shared" si="61"/>
        <v>1800</v>
      </c>
      <c r="P54" s="47">
        <v>1</v>
      </c>
      <c r="Q54" s="48">
        <v>700</v>
      </c>
      <c r="R54" s="47">
        <f t="shared" si="57"/>
        <v>700</v>
      </c>
      <c r="S54" s="49">
        <v>2</v>
      </c>
      <c r="T54" s="49">
        <v>846</v>
      </c>
      <c r="U54" s="47">
        <f t="shared" si="62"/>
        <v>1692</v>
      </c>
      <c r="V54" s="49">
        <v>3</v>
      </c>
      <c r="W54" s="49">
        <v>230</v>
      </c>
      <c r="X54" s="47">
        <f t="shared" si="63"/>
        <v>690</v>
      </c>
      <c r="Y54" s="49"/>
      <c r="Z54" s="49">
        <v>120</v>
      </c>
      <c r="AA54" s="47">
        <f t="shared" si="64"/>
        <v>0</v>
      </c>
      <c r="AB54" s="49">
        <v>1</v>
      </c>
      <c r="AC54" s="49">
        <v>230</v>
      </c>
      <c r="AD54" s="47">
        <f t="shared" si="65"/>
        <v>230</v>
      </c>
      <c r="AE54" s="51"/>
      <c r="AF54" s="49">
        <v>175</v>
      </c>
      <c r="AG54" s="47">
        <f t="shared" si="66"/>
        <v>0</v>
      </c>
      <c r="AH54" s="51">
        <v>2</v>
      </c>
      <c r="AI54" s="49">
        <v>209</v>
      </c>
      <c r="AJ54" s="47">
        <f t="shared" si="67"/>
        <v>418</v>
      </c>
      <c r="AK54" s="49">
        <v>3</v>
      </c>
      <c r="AL54" s="49">
        <v>192</v>
      </c>
      <c r="AM54" s="47">
        <f t="shared" si="68"/>
        <v>576</v>
      </c>
      <c r="AN54" s="49">
        <v>2</v>
      </c>
      <c r="AO54" s="49">
        <v>865</v>
      </c>
      <c r="AP54" s="47">
        <f t="shared" si="69"/>
        <v>1730</v>
      </c>
      <c r="AQ54" s="49">
        <v>2</v>
      </c>
      <c r="AR54" s="49">
        <v>842</v>
      </c>
      <c r="AS54" s="48">
        <f t="shared" si="70"/>
        <v>1684</v>
      </c>
      <c r="AT54" s="50">
        <v>0.05</v>
      </c>
      <c r="AU54" s="49"/>
      <c r="AV54" s="47">
        <f t="shared" si="71"/>
        <v>0</v>
      </c>
      <c r="AW54" s="50">
        <v>0.1</v>
      </c>
      <c r="AX54" s="49">
        <v>900</v>
      </c>
      <c r="AY54" s="47">
        <f t="shared" si="72"/>
        <v>90</v>
      </c>
      <c r="AZ54" s="50">
        <v>0.01</v>
      </c>
      <c r="BA54" s="49">
        <v>990</v>
      </c>
      <c r="BB54" s="47">
        <f t="shared" si="73"/>
        <v>9.9</v>
      </c>
      <c r="BC54" s="50"/>
      <c r="BD54" s="49">
        <v>900</v>
      </c>
      <c r="BE54" s="47">
        <f t="shared" si="74"/>
        <v>0</v>
      </c>
      <c r="BF54" s="51"/>
      <c r="BG54" s="49">
        <v>240</v>
      </c>
      <c r="BH54" s="47">
        <f t="shared" si="75"/>
        <v>0</v>
      </c>
      <c r="BI54" s="49"/>
      <c r="BJ54" s="49"/>
      <c r="BK54" s="47">
        <f t="shared" ref="BK54:BK66" si="78">SUM(BI54*BJ54)</f>
        <v>0</v>
      </c>
      <c r="BL54" s="51">
        <f t="shared" si="76"/>
        <v>21.660000000000004</v>
      </c>
      <c r="BM54" s="94">
        <f t="shared" si="77"/>
        <v>12594.9</v>
      </c>
      <c r="BN54" s="46">
        <v>12000</v>
      </c>
      <c r="BO54" s="53"/>
    </row>
    <row r="55" spans="1:67" ht="18.75" customHeight="1">
      <c r="A55" s="45" t="s">
        <v>89</v>
      </c>
      <c r="B55" s="135" t="s">
        <v>90</v>
      </c>
      <c r="C55" s="78">
        <v>1550</v>
      </c>
      <c r="D55" s="95">
        <v>1</v>
      </c>
      <c r="E55" s="48">
        <v>90</v>
      </c>
      <c r="F55" s="47">
        <f t="shared" si="58"/>
        <v>90</v>
      </c>
      <c r="G55" s="95">
        <v>1.5</v>
      </c>
      <c r="H55" s="54">
        <v>149</v>
      </c>
      <c r="I55" s="47">
        <f t="shared" si="59"/>
        <v>223.5</v>
      </c>
      <c r="J55" s="48">
        <v>1</v>
      </c>
      <c r="K55" s="48">
        <v>151</v>
      </c>
      <c r="L55" s="47">
        <f t="shared" si="60"/>
        <v>151</v>
      </c>
      <c r="M55" s="47">
        <v>2</v>
      </c>
      <c r="N55" s="54">
        <v>411</v>
      </c>
      <c r="O55" s="47">
        <f t="shared" si="61"/>
        <v>822</v>
      </c>
      <c r="P55" s="47">
        <v>1</v>
      </c>
      <c r="Q55" s="48">
        <v>5</v>
      </c>
      <c r="R55" s="48">
        <f t="shared" si="57"/>
        <v>5</v>
      </c>
      <c r="S55" s="49">
        <v>2</v>
      </c>
      <c r="T55" s="49">
        <v>37</v>
      </c>
      <c r="U55" s="47">
        <f t="shared" si="62"/>
        <v>74</v>
      </c>
      <c r="V55" s="49">
        <v>3</v>
      </c>
      <c r="W55" s="49">
        <v>16</v>
      </c>
      <c r="X55" s="47">
        <f t="shared" si="63"/>
        <v>48</v>
      </c>
      <c r="Y55" s="49"/>
      <c r="Z55" s="49">
        <v>12</v>
      </c>
      <c r="AA55" s="47">
        <f t="shared" si="64"/>
        <v>0</v>
      </c>
      <c r="AB55" s="49">
        <v>1</v>
      </c>
      <c r="AC55" s="49">
        <v>18</v>
      </c>
      <c r="AD55" s="47">
        <f t="shared" si="65"/>
        <v>18</v>
      </c>
      <c r="AE55" s="51"/>
      <c r="AF55" s="49">
        <v>26</v>
      </c>
      <c r="AG55" s="47">
        <f t="shared" si="66"/>
        <v>0</v>
      </c>
      <c r="AH55" s="51">
        <v>2</v>
      </c>
      <c r="AI55" s="49">
        <v>33</v>
      </c>
      <c r="AJ55" s="47">
        <f t="shared" si="67"/>
        <v>66</v>
      </c>
      <c r="AK55" s="49">
        <v>3</v>
      </c>
      <c r="AL55" s="49">
        <v>28</v>
      </c>
      <c r="AM55" s="47">
        <f t="shared" si="68"/>
        <v>84</v>
      </c>
      <c r="AN55" s="49">
        <v>2</v>
      </c>
      <c r="AO55" s="49">
        <v>121</v>
      </c>
      <c r="AP55" s="47">
        <f t="shared" si="69"/>
        <v>242</v>
      </c>
      <c r="AQ55" s="49">
        <v>2</v>
      </c>
      <c r="AR55" s="49">
        <v>106</v>
      </c>
      <c r="AS55" s="47">
        <f t="shared" si="70"/>
        <v>212</v>
      </c>
      <c r="AT55" s="50">
        <v>0.05</v>
      </c>
      <c r="AU55" s="49"/>
      <c r="AV55" s="47">
        <f t="shared" si="71"/>
        <v>0</v>
      </c>
      <c r="AW55" s="50">
        <v>0.1</v>
      </c>
      <c r="AX55" s="49">
        <v>178</v>
      </c>
      <c r="AY55" s="47">
        <f t="shared" si="72"/>
        <v>17.8</v>
      </c>
      <c r="AZ55" s="50">
        <v>0.01</v>
      </c>
      <c r="BA55" s="49"/>
      <c r="BB55" s="47">
        <f t="shared" si="73"/>
        <v>0</v>
      </c>
      <c r="BC55" s="50"/>
      <c r="BD55" s="49">
        <v>254</v>
      </c>
      <c r="BE55" s="47">
        <f t="shared" si="74"/>
        <v>0</v>
      </c>
      <c r="BF55" s="51"/>
      <c r="BG55" s="49">
        <v>96</v>
      </c>
      <c r="BH55" s="47">
        <f t="shared" si="75"/>
        <v>0</v>
      </c>
      <c r="BI55" s="49"/>
      <c r="BJ55" s="49">
        <v>70</v>
      </c>
      <c r="BK55" s="47">
        <f t="shared" si="78"/>
        <v>0</v>
      </c>
      <c r="BL55" s="51">
        <f t="shared" si="76"/>
        <v>21.660000000000004</v>
      </c>
      <c r="BM55" s="52">
        <f t="shared" si="77"/>
        <v>2053.3000000000002</v>
      </c>
      <c r="BN55" s="78">
        <v>1550</v>
      </c>
      <c r="BO55" s="53"/>
    </row>
    <row r="56" spans="1:67" ht="37.5">
      <c r="A56" s="45" t="s">
        <v>91</v>
      </c>
      <c r="B56" s="135"/>
      <c r="C56" s="78">
        <v>1000</v>
      </c>
      <c r="D56" s="95">
        <v>1</v>
      </c>
      <c r="E56" s="48">
        <v>65</v>
      </c>
      <c r="F56" s="47">
        <f t="shared" si="58"/>
        <v>65</v>
      </c>
      <c r="G56" s="95">
        <v>1.5</v>
      </c>
      <c r="H56" s="54">
        <v>140</v>
      </c>
      <c r="I56" s="47">
        <f t="shared" si="59"/>
        <v>210</v>
      </c>
      <c r="J56" s="48">
        <v>1</v>
      </c>
      <c r="K56" s="48">
        <v>97</v>
      </c>
      <c r="L56" s="47">
        <f>SUM(J56*K56)</f>
        <v>97</v>
      </c>
      <c r="M56" s="47">
        <v>2</v>
      </c>
      <c r="N56" s="54">
        <v>320</v>
      </c>
      <c r="O56" s="47">
        <f t="shared" si="61"/>
        <v>640</v>
      </c>
      <c r="P56" s="47">
        <v>1</v>
      </c>
      <c r="Q56" s="48">
        <v>20</v>
      </c>
      <c r="R56" s="48">
        <f t="shared" si="57"/>
        <v>20</v>
      </c>
      <c r="S56" s="49">
        <v>2</v>
      </c>
      <c r="T56" s="51">
        <v>5.5</v>
      </c>
      <c r="U56" s="47">
        <f t="shared" si="62"/>
        <v>11</v>
      </c>
      <c r="V56" s="49">
        <v>3</v>
      </c>
      <c r="W56" s="51">
        <v>6.5</v>
      </c>
      <c r="X56" s="47">
        <f t="shared" si="63"/>
        <v>19.5</v>
      </c>
      <c r="Y56" s="49"/>
      <c r="Z56" s="49">
        <v>6</v>
      </c>
      <c r="AA56" s="47">
        <f t="shared" si="64"/>
        <v>0</v>
      </c>
      <c r="AB56" s="49">
        <v>1</v>
      </c>
      <c r="AC56" s="49">
        <v>11</v>
      </c>
      <c r="AD56" s="47">
        <f t="shared" si="65"/>
        <v>11</v>
      </c>
      <c r="AE56" s="51"/>
      <c r="AF56" s="49">
        <v>19</v>
      </c>
      <c r="AG56" s="47">
        <f t="shared" si="66"/>
        <v>0</v>
      </c>
      <c r="AH56" s="51">
        <v>2</v>
      </c>
      <c r="AI56" s="49">
        <v>21</v>
      </c>
      <c r="AJ56" s="47">
        <f t="shared" si="67"/>
        <v>42</v>
      </c>
      <c r="AK56" s="49">
        <v>3</v>
      </c>
      <c r="AL56" s="49">
        <v>16</v>
      </c>
      <c r="AM56" s="47">
        <f t="shared" si="68"/>
        <v>48</v>
      </c>
      <c r="AN56" s="49">
        <v>2</v>
      </c>
      <c r="AO56" s="49">
        <v>74</v>
      </c>
      <c r="AP56" s="47">
        <f t="shared" si="69"/>
        <v>148</v>
      </c>
      <c r="AQ56" s="49">
        <v>2</v>
      </c>
      <c r="AR56" s="49">
        <v>57</v>
      </c>
      <c r="AS56" s="47">
        <f t="shared" si="70"/>
        <v>114</v>
      </c>
      <c r="AT56" s="50">
        <v>0.05</v>
      </c>
      <c r="AU56" s="49"/>
      <c r="AV56" s="47">
        <f t="shared" si="71"/>
        <v>0</v>
      </c>
      <c r="AW56" s="50">
        <v>0.1</v>
      </c>
      <c r="AX56" s="49">
        <v>140</v>
      </c>
      <c r="AY56" s="47">
        <f t="shared" si="72"/>
        <v>14</v>
      </c>
      <c r="AZ56" s="50">
        <v>0.01</v>
      </c>
      <c r="BA56" s="49"/>
      <c r="BB56" s="47">
        <f t="shared" si="73"/>
        <v>0</v>
      </c>
      <c r="BC56" s="50"/>
      <c r="BD56" s="49">
        <v>210</v>
      </c>
      <c r="BE56" s="47">
        <f t="shared" si="74"/>
        <v>0</v>
      </c>
      <c r="BF56" s="51"/>
      <c r="BG56" s="49">
        <v>45</v>
      </c>
      <c r="BH56" s="47">
        <f t="shared" si="75"/>
        <v>0</v>
      </c>
      <c r="BI56" s="49"/>
      <c r="BJ56" s="49">
        <v>40</v>
      </c>
      <c r="BK56" s="47">
        <f t="shared" si="78"/>
        <v>0</v>
      </c>
      <c r="BL56" s="51">
        <f t="shared" si="76"/>
        <v>21.660000000000004</v>
      </c>
      <c r="BM56" s="52">
        <f t="shared" si="77"/>
        <v>1439.5</v>
      </c>
      <c r="BN56" s="78">
        <v>1000</v>
      </c>
      <c r="BO56" s="53"/>
    </row>
    <row r="57" spans="1:67">
      <c r="A57" s="45" t="s">
        <v>92</v>
      </c>
      <c r="B57" s="135"/>
      <c r="C57" s="78">
        <v>75</v>
      </c>
      <c r="D57" s="95">
        <v>1</v>
      </c>
      <c r="E57" s="47">
        <v>0.4</v>
      </c>
      <c r="F57" s="47">
        <f t="shared" si="58"/>
        <v>0.4</v>
      </c>
      <c r="G57" s="95">
        <v>1.5</v>
      </c>
      <c r="H57" s="47">
        <v>0.7</v>
      </c>
      <c r="I57" s="47">
        <f t="shared" si="59"/>
        <v>1.0499999999999998</v>
      </c>
      <c r="J57" s="48">
        <v>1</v>
      </c>
      <c r="K57" s="47">
        <v>2</v>
      </c>
      <c r="L57" s="47">
        <f t="shared" ref="L57:L66" si="79">SUM(J57*K57)</f>
        <v>2</v>
      </c>
      <c r="M57" s="47">
        <v>2</v>
      </c>
      <c r="N57" s="48">
        <v>4</v>
      </c>
      <c r="O57" s="47">
        <f t="shared" si="61"/>
        <v>8</v>
      </c>
      <c r="P57" s="47">
        <v>1</v>
      </c>
      <c r="Q57" s="46">
        <v>1</v>
      </c>
      <c r="R57" s="47">
        <f t="shared" si="57"/>
        <v>1</v>
      </c>
      <c r="S57" s="49">
        <v>2</v>
      </c>
      <c r="T57" s="51">
        <v>2.5</v>
      </c>
      <c r="U57" s="47">
        <f t="shared" si="62"/>
        <v>5</v>
      </c>
      <c r="V57" s="49">
        <v>3</v>
      </c>
      <c r="W57" s="51">
        <v>0.5</v>
      </c>
      <c r="X57" s="47">
        <f t="shared" si="63"/>
        <v>1.5</v>
      </c>
      <c r="Y57" s="49"/>
      <c r="Z57" s="51">
        <v>0.6</v>
      </c>
      <c r="AA57" s="47">
        <f t="shared" si="64"/>
        <v>0</v>
      </c>
      <c r="AB57" s="49">
        <v>1</v>
      </c>
      <c r="AC57" s="51">
        <v>0.1</v>
      </c>
      <c r="AD57" s="47">
        <f t="shared" si="65"/>
        <v>0.1</v>
      </c>
      <c r="AE57" s="51"/>
      <c r="AF57" s="51">
        <v>2.9</v>
      </c>
      <c r="AG57" s="47">
        <f t="shared" si="66"/>
        <v>0</v>
      </c>
      <c r="AH57" s="51">
        <v>2</v>
      </c>
      <c r="AI57" s="51">
        <v>4.8</v>
      </c>
      <c r="AJ57" s="47">
        <f t="shared" si="67"/>
        <v>9.6</v>
      </c>
      <c r="AK57" s="49">
        <v>3</v>
      </c>
      <c r="AL57" s="51">
        <v>6.9</v>
      </c>
      <c r="AM57" s="47">
        <f t="shared" si="68"/>
        <v>20.700000000000003</v>
      </c>
      <c r="AN57" s="49">
        <v>2</v>
      </c>
      <c r="AO57" s="51">
        <v>6</v>
      </c>
      <c r="AP57" s="47">
        <f t="shared" si="69"/>
        <v>12</v>
      </c>
      <c r="AQ57" s="49">
        <v>2</v>
      </c>
      <c r="AR57" s="51">
        <v>4.4000000000000004</v>
      </c>
      <c r="AS57" s="47">
        <f t="shared" si="70"/>
        <v>8.8000000000000007</v>
      </c>
      <c r="AT57" s="50">
        <v>0.05</v>
      </c>
      <c r="AU57" s="49">
        <v>320</v>
      </c>
      <c r="AV57" s="47">
        <f t="shared" si="71"/>
        <v>16</v>
      </c>
      <c r="AW57" s="50">
        <v>0.1</v>
      </c>
      <c r="AX57" s="49">
        <v>220</v>
      </c>
      <c r="AY57" s="47">
        <f t="shared" si="72"/>
        <v>22</v>
      </c>
      <c r="AZ57" s="50">
        <v>0.01</v>
      </c>
      <c r="BA57" s="49"/>
      <c r="BB57" s="47">
        <f t="shared" si="73"/>
        <v>0</v>
      </c>
      <c r="BC57" s="50"/>
      <c r="BD57" s="49">
        <v>80</v>
      </c>
      <c r="BE57" s="47">
        <f t="shared" si="74"/>
        <v>0</v>
      </c>
      <c r="BF57" s="51"/>
      <c r="BG57" s="49">
        <v>10</v>
      </c>
      <c r="BH57" s="47">
        <f t="shared" si="75"/>
        <v>0</v>
      </c>
      <c r="BI57" s="49"/>
      <c r="BJ57" s="49"/>
      <c r="BK57" s="47">
        <f t="shared" si="78"/>
        <v>0</v>
      </c>
      <c r="BL57" s="51">
        <f t="shared" si="76"/>
        <v>21.660000000000004</v>
      </c>
      <c r="BM57" s="52">
        <f t="shared" si="77"/>
        <v>108.14999999999999</v>
      </c>
      <c r="BN57" s="78">
        <v>75</v>
      </c>
      <c r="BO57" s="53"/>
    </row>
    <row r="58" spans="1:67">
      <c r="A58" s="45" t="s">
        <v>93</v>
      </c>
      <c r="B58" s="135"/>
      <c r="C58" s="78">
        <v>45</v>
      </c>
      <c r="D58" s="95">
        <v>1</v>
      </c>
      <c r="E58" s="47">
        <v>2.7</v>
      </c>
      <c r="F58" s="47">
        <f t="shared" si="58"/>
        <v>2.7</v>
      </c>
      <c r="G58" s="95">
        <v>1.5</v>
      </c>
      <c r="H58" s="48">
        <v>4</v>
      </c>
      <c r="I58" s="47">
        <f t="shared" si="59"/>
        <v>6</v>
      </c>
      <c r="J58" s="48">
        <v>1</v>
      </c>
      <c r="K58" s="47">
        <v>9.5</v>
      </c>
      <c r="L58" s="47">
        <f t="shared" si="79"/>
        <v>9.5</v>
      </c>
      <c r="M58" s="47">
        <v>2</v>
      </c>
      <c r="N58" s="48">
        <v>10</v>
      </c>
      <c r="O58" s="47">
        <f t="shared" si="61"/>
        <v>20</v>
      </c>
      <c r="P58" s="47">
        <v>1</v>
      </c>
      <c r="Q58" s="46">
        <v>1</v>
      </c>
      <c r="R58" s="47">
        <f t="shared" si="57"/>
        <v>1</v>
      </c>
      <c r="S58" s="49">
        <v>2</v>
      </c>
      <c r="T58" s="51">
        <v>0.5</v>
      </c>
      <c r="U58" s="47">
        <f t="shared" si="62"/>
        <v>1</v>
      </c>
      <c r="V58" s="49">
        <v>3</v>
      </c>
      <c r="W58" s="51">
        <v>0.5</v>
      </c>
      <c r="X58" s="47">
        <f t="shared" si="63"/>
        <v>1.5</v>
      </c>
      <c r="Y58" s="49"/>
      <c r="Z58" s="51">
        <v>0.6</v>
      </c>
      <c r="AA58" s="47">
        <f t="shared" si="64"/>
        <v>0</v>
      </c>
      <c r="AB58" s="49">
        <v>1</v>
      </c>
      <c r="AC58" s="51">
        <v>0.5</v>
      </c>
      <c r="AD58" s="47">
        <f t="shared" si="65"/>
        <v>0.5</v>
      </c>
      <c r="AE58" s="51"/>
      <c r="AF58" s="51">
        <v>2</v>
      </c>
      <c r="AG58" s="47">
        <f t="shared" si="66"/>
        <v>0</v>
      </c>
      <c r="AH58" s="51">
        <v>2</v>
      </c>
      <c r="AI58" s="51">
        <v>0.6</v>
      </c>
      <c r="AJ58" s="47">
        <f t="shared" si="67"/>
        <v>1.2</v>
      </c>
      <c r="AK58" s="49">
        <v>3</v>
      </c>
      <c r="AL58" s="51">
        <v>0.9</v>
      </c>
      <c r="AM58" s="47">
        <f t="shared" si="68"/>
        <v>2.7</v>
      </c>
      <c r="AN58" s="49">
        <v>2</v>
      </c>
      <c r="AO58" s="51">
        <v>1.6</v>
      </c>
      <c r="AP58" s="47">
        <f t="shared" si="69"/>
        <v>3.2</v>
      </c>
      <c r="AQ58" s="49">
        <v>2</v>
      </c>
      <c r="AR58" s="51">
        <v>1.5</v>
      </c>
      <c r="AS58" s="47">
        <f t="shared" si="70"/>
        <v>3</v>
      </c>
      <c r="AT58" s="50">
        <v>0.05</v>
      </c>
      <c r="AU58" s="49">
        <v>140</v>
      </c>
      <c r="AV58" s="47">
        <f t="shared" si="71"/>
        <v>7</v>
      </c>
      <c r="AW58" s="50">
        <v>0.1</v>
      </c>
      <c r="AX58" s="49">
        <v>100</v>
      </c>
      <c r="AY58" s="47">
        <f t="shared" si="72"/>
        <v>10</v>
      </c>
      <c r="AZ58" s="50">
        <v>0.01</v>
      </c>
      <c r="BA58" s="49"/>
      <c r="BB58" s="47">
        <f t="shared" si="73"/>
        <v>0</v>
      </c>
      <c r="BC58" s="50"/>
      <c r="BD58" s="49">
        <v>20</v>
      </c>
      <c r="BE58" s="47">
        <f t="shared" si="74"/>
        <v>0</v>
      </c>
      <c r="BF58" s="51"/>
      <c r="BG58" s="49">
        <v>1</v>
      </c>
      <c r="BH58" s="47">
        <f t="shared" si="75"/>
        <v>0</v>
      </c>
      <c r="BI58" s="49"/>
      <c r="BJ58" s="49"/>
      <c r="BK58" s="47">
        <f t="shared" si="78"/>
        <v>0</v>
      </c>
      <c r="BL58" s="51">
        <f t="shared" si="76"/>
        <v>21.660000000000004</v>
      </c>
      <c r="BM58" s="52">
        <f t="shared" si="77"/>
        <v>69.300000000000011</v>
      </c>
      <c r="BN58" s="78">
        <v>45</v>
      </c>
      <c r="BO58" s="53"/>
    </row>
    <row r="59" spans="1:67">
      <c r="A59" s="45" t="s">
        <v>94</v>
      </c>
      <c r="B59" s="135"/>
      <c r="C59" s="78">
        <v>2500</v>
      </c>
      <c r="D59" s="95">
        <v>1</v>
      </c>
      <c r="E59" s="48">
        <v>40</v>
      </c>
      <c r="F59" s="47">
        <f t="shared" si="58"/>
        <v>40</v>
      </c>
      <c r="G59" s="95">
        <v>1.5</v>
      </c>
      <c r="H59" s="48">
        <v>25</v>
      </c>
      <c r="I59" s="47">
        <f t="shared" si="59"/>
        <v>37.5</v>
      </c>
      <c r="J59" s="48">
        <v>1</v>
      </c>
      <c r="K59" s="48">
        <v>80</v>
      </c>
      <c r="L59" s="47">
        <f t="shared" si="79"/>
        <v>80</v>
      </c>
      <c r="M59" s="47">
        <v>2</v>
      </c>
      <c r="N59" s="48">
        <v>120</v>
      </c>
      <c r="O59" s="47">
        <f t="shared" si="61"/>
        <v>240</v>
      </c>
      <c r="P59" s="47">
        <v>1</v>
      </c>
      <c r="Q59" s="48">
        <v>400</v>
      </c>
      <c r="R59" s="47">
        <f t="shared" si="57"/>
        <v>400</v>
      </c>
      <c r="S59" s="49">
        <v>2</v>
      </c>
      <c r="T59" s="49">
        <v>350</v>
      </c>
      <c r="U59" s="47">
        <f t="shared" si="62"/>
        <v>700</v>
      </c>
      <c r="V59" s="49">
        <v>3</v>
      </c>
      <c r="W59" s="49">
        <v>14</v>
      </c>
      <c r="X59" s="47">
        <f t="shared" si="63"/>
        <v>42</v>
      </c>
      <c r="Y59" s="49"/>
      <c r="Z59" s="49">
        <v>10</v>
      </c>
      <c r="AA59" s="47">
        <f t="shared" si="64"/>
        <v>0</v>
      </c>
      <c r="AB59" s="49">
        <v>1</v>
      </c>
      <c r="AC59" s="49">
        <v>8</v>
      </c>
      <c r="AD59" s="47">
        <f t="shared" si="65"/>
        <v>8</v>
      </c>
      <c r="AE59" s="51"/>
      <c r="AF59" s="49">
        <v>27</v>
      </c>
      <c r="AG59" s="47">
        <f t="shared" si="66"/>
        <v>0</v>
      </c>
      <c r="AH59" s="51">
        <v>2</v>
      </c>
      <c r="AI59" s="49">
        <v>30</v>
      </c>
      <c r="AJ59" s="47">
        <f t="shared" si="67"/>
        <v>60</v>
      </c>
      <c r="AK59" s="49">
        <v>3</v>
      </c>
      <c r="AL59" s="49">
        <v>41</v>
      </c>
      <c r="AM59" s="47">
        <f t="shared" si="68"/>
        <v>123</v>
      </c>
      <c r="AN59" s="49">
        <v>2</v>
      </c>
      <c r="AO59" s="49">
        <v>226</v>
      </c>
      <c r="AP59" s="47">
        <f t="shared" si="69"/>
        <v>452</v>
      </c>
      <c r="AQ59" s="49">
        <v>2</v>
      </c>
      <c r="AR59" s="49">
        <v>230</v>
      </c>
      <c r="AS59" s="47">
        <f t="shared" si="70"/>
        <v>460</v>
      </c>
      <c r="AT59" s="50">
        <v>0.05</v>
      </c>
      <c r="AU59" s="49"/>
      <c r="AV59" s="47">
        <f t="shared" si="71"/>
        <v>0</v>
      </c>
      <c r="AW59" s="50">
        <v>0.1</v>
      </c>
      <c r="AX59" s="49"/>
      <c r="AY59" s="47">
        <f t="shared" si="72"/>
        <v>0</v>
      </c>
      <c r="AZ59" s="50">
        <v>0.01</v>
      </c>
      <c r="BA59" s="49"/>
      <c r="BB59" s="47">
        <f t="shared" si="73"/>
        <v>0</v>
      </c>
      <c r="BC59" s="50"/>
      <c r="BD59" s="49">
        <v>120</v>
      </c>
      <c r="BE59" s="47">
        <f t="shared" si="74"/>
        <v>0</v>
      </c>
      <c r="BF59" s="51"/>
      <c r="BG59" s="49">
        <v>50</v>
      </c>
      <c r="BH59" s="47">
        <f t="shared" si="75"/>
        <v>0</v>
      </c>
      <c r="BI59" s="49"/>
      <c r="BJ59" s="49"/>
      <c r="BK59" s="47">
        <f t="shared" si="78"/>
        <v>0</v>
      </c>
      <c r="BL59" s="51">
        <f t="shared" si="76"/>
        <v>21.660000000000004</v>
      </c>
      <c r="BM59" s="52">
        <f t="shared" si="77"/>
        <v>2642.5</v>
      </c>
      <c r="BN59" s="78">
        <v>2500</v>
      </c>
      <c r="BO59" s="53"/>
    </row>
    <row r="60" spans="1:67">
      <c r="A60" s="45" t="s">
        <v>95</v>
      </c>
      <c r="B60" s="135"/>
      <c r="C60" s="78">
        <v>1500</v>
      </c>
      <c r="D60" s="95">
        <v>1</v>
      </c>
      <c r="E60" s="48">
        <v>550</v>
      </c>
      <c r="F60" s="47">
        <f t="shared" si="58"/>
        <v>550</v>
      </c>
      <c r="G60" s="95">
        <v>1.5</v>
      </c>
      <c r="H60" s="48">
        <v>490</v>
      </c>
      <c r="I60" s="47">
        <f t="shared" si="59"/>
        <v>735</v>
      </c>
      <c r="J60" s="48">
        <v>1</v>
      </c>
      <c r="K60" s="48">
        <v>400</v>
      </c>
      <c r="L60" s="47">
        <f t="shared" si="79"/>
        <v>400</v>
      </c>
      <c r="M60" s="47">
        <v>2</v>
      </c>
      <c r="N60" s="48">
        <v>15</v>
      </c>
      <c r="O60" s="47">
        <f t="shared" si="61"/>
        <v>30</v>
      </c>
      <c r="P60" s="47">
        <v>1</v>
      </c>
      <c r="Q60" s="46">
        <v>3</v>
      </c>
      <c r="R60" s="47">
        <f t="shared" si="57"/>
        <v>3</v>
      </c>
      <c r="S60" s="49">
        <v>2</v>
      </c>
      <c r="T60" s="49"/>
      <c r="U60" s="47">
        <f t="shared" si="62"/>
        <v>0</v>
      </c>
      <c r="V60" s="49">
        <v>3</v>
      </c>
      <c r="W60" s="49">
        <v>6</v>
      </c>
      <c r="X60" s="47">
        <f t="shared" si="63"/>
        <v>18</v>
      </c>
      <c r="Y60" s="49"/>
      <c r="Z60" s="49">
        <v>5</v>
      </c>
      <c r="AA60" s="47">
        <f t="shared" si="64"/>
        <v>0</v>
      </c>
      <c r="AB60" s="49">
        <v>1</v>
      </c>
      <c r="AC60" s="49">
        <v>120</v>
      </c>
      <c r="AD60" s="47">
        <f t="shared" si="65"/>
        <v>120</v>
      </c>
      <c r="AE60" s="51"/>
      <c r="AF60" s="49">
        <v>5</v>
      </c>
      <c r="AG60" s="47">
        <f t="shared" si="66"/>
        <v>0</v>
      </c>
      <c r="AH60" s="51">
        <v>2</v>
      </c>
      <c r="AI60" s="49">
        <v>2</v>
      </c>
      <c r="AJ60" s="47">
        <f t="shared" si="67"/>
        <v>4</v>
      </c>
      <c r="AK60" s="49">
        <v>3</v>
      </c>
      <c r="AL60" s="49">
        <v>2</v>
      </c>
      <c r="AM60" s="47">
        <f t="shared" si="68"/>
        <v>6</v>
      </c>
      <c r="AN60" s="49">
        <v>2</v>
      </c>
      <c r="AO60" s="49">
        <v>12</v>
      </c>
      <c r="AP60" s="47">
        <f t="shared" si="69"/>
        <v>24</v>
      </c>
      <c r="AQ60" s="49">
        <v>2</v>
      </c>
      <c r="AR60" s="49">
        <v>18</v>
      </c>
      <c r="AS60" s="47">
        <f t="shared" si="70"/>
        <v>36</v>
      </c>
      <c r="AT60" s="50">
        <v>0.05</v>
      </c>
      <c r="AU60" s="49"/>
      <c r="AV60" s="47">
        <f t="shared" si="71"/>
        <v>0</v>
      </c>
      <c r="AW60" s="50">
        <v>0.1</v>
      </c>
      <c r="AX60" s="49"/>
      <c r="AY60" s="47">
        <f t="shared" si="72"/>
        <v>0</v>
      </c>
      <c r="AZ60" s="50">
        <v>0.01</v>
      </c>
      <c r="BA60" s="49"/>
      <c r="BB60" s="47">
        <f t="shared" si="73"/>
        <v>0</v>
      </c>
      <c r="BC60" s="50"/>
      <c r="BD60" s="49">
        <v>0</v>
      </c>
      <c r="BE60" s="47">
        <f t="shared" si="74"/>
        <v>0</v>
      </c>
      <c r="BF60" s="51"/>
      <c r="BG60" s="49">
        <v>0</v>
      </c>
      <c r="BH60" s="47">
        <f t="shared" si="75"/>
        <v>0</v>
      </c>
      <c r="BI60" s="49"/>
      <c r="BJ60" s="49"/>
      <c r="BK60" s="47">
        <f t="shared" si="78"/>
        <v>0</v>
      </c>
      <c r="BL60" s="51">
        <f t="shared" si="76"/>
        <v>21.660000000000004</v>
      </c>
      <c r="BM60" s="52">
        <f t="shared" si="77"/>
        <v>1926</v>
      </c>
      <c r="BN60" s="78">
        <v>1500</v>
      </c>
      <c r="BO60" s="53"/>
    </row>
    <row r="61" spans="1:67">
      <c r="A61" s="45" t="s">
        <v>96</v>
      </c>
      <c r="B61" s="135"/>
      <c r="C61" s="78">
        <v>830</v>
      </c>
      <c r="D61" s="95">
        <v>1</v>
      </c>
      <c r="E61" s="48">
        <v>20</v>
      </c>
      <c r="F61" s="47">
        <f t="shared" si="58"/>
        <v>20</v>
      </c>
      <c r="G61" s="95">
        <v>1.5</v>
      </c>
      <c r="H61" s="48">
        <v>15</v>
      </c>
      <c r="I61" s="47">
        <f t="shared" si="59"/>
        <v>22.5</v>
      </c>
      <c r="J61" s="48">
        <v>1</v>
      </c>
      <c r="K61" s="48">
        <v>45</v>
      </c>
      <c r="L61" s="47">
        <f t="shared" si="79"/>
        <v>45</v>
      </c>
      <c r="M61" s="47">
        <v>2</v>
      </c>
      <c r="N61" s="48">
        <v>65</v>
      </c>
      <c r="O61" s="47">
        <f t="shared" si="61"/>
        <v>130</v>
      </c>
      <c r="P61" s="47">
        <v>1</v>
      </c>
      <c r="Q61" s="46">
        <v>3</v>
      </c>
      <c r="R61" s="47">
        <f t="shared" si="57"/>
        <v>3</v>
      </c>
      <c r="S61" s="49">
        <v>2</v>
      </c>
      <c r="T61" s="49">
        <v>3</v>
      </c>
      <c r="U61" s="47">
        <f t="shared" si="62"/>
        <v>6</v>
      </c>
      <c r="V61" s="49">
        <v>3</v>
      </c>
      <c r="W61" s="49">
        <v>120</v>
      </c>
      <c r="X61" s="47">
        <f t="shared" si="63"/>
        <v>360</v>
      </c>
      <c r="Y61" s="49"/>
      <c r="Z61" s="49">
        <v>40</v>
      </c>
      <c r="AA61" s="47">
        <f t="shared" si="64"/>
        <v>0</v>
      </c>
      <c r="AB61" s="49">
        <v>1</v>
      </c>
      <c r="AC61" s="49">
        <v>19</v>
      </c>
      <c r="AD61" s="47">
        <f t="shared" si="65"/>
        <v>19</v>
      </c>
      <c r="AE61" s="51"/>
      <c r="AF61" s="49">
        <v>15</v>
      </c>
      <c r="AG61" s="47">
        <f t="shared" si="66"/>
        <v>0</v>
      </c>
      <c r="AH61" s="51">
        <v>2</v>
      </c>
      <c r="AI61" s="49">
        <v>15</v>
      </c>
      <c r="AJ61" s="47">
        <f t="shared" si="67"/>
        <v>30</v>
      </c>
      <c r="AK61" s="49">
        <v>3</v>
      </c>
      <c r="AL61" s="49">
        <v>14</v>
      </c>
      <c r="AM61" s="47">
        <f t="shared" si="68"/>
        <v>42</v>
      </c>
      <c r="AN61" s="49">
        <v>2</v>
      </c>
      <c r="AO61" s="49">
        <v>18</v>
      </c>
      <c r="AP61" s="47">
        <f t="shared" si="69"/>
        <v>36</v>
      </c>
      <c r="AQ61" s="49">
        <v>2</v>
      </c>
      <c r="AR61" s="49">
        <v>44</v>
      </c>
      <c r="AS61" s="47">
        <f t="shared" si="70"/>
        <v>88</v>
      </c>
      <c r="AT61" s="50">
        <v>0.05</v>
      </c>
      <c r="AU61" s="49"/>
      <c r="AV61" s="47">
        <f t="shared" si="71"/>
        <v>0</v>
      </c>
      <c r="AW61" s="50">
        <v>0.1</v>
      </c>
      <c r="AX61" s="49"/>
      <c r="AY61" s="47">
        <f t="shared" si="72"/>
        <v>0</v>
      </c>
      <c r="AZ61" s="50">
        <v>0.01</v>
      </c>
      <c r="BA61" s="49"/>
      <c r="BB61" s="47">
        <f t="shared" si="73"/>
        <v>0</v>
      </c>
      <c r="BC61" s="50"/>
      <c r="BD61" s="49">
        <v>0</v>
      </c>
      <c r="BE61" s="47">
        <f t="shared" si="74"/>
        <v>0</v>
      </c>
      <c r="BF61" s="51"/>
      <c r="BG61" s="49">
        <v>12</v>
      </c>
      <c r="BH61" s="47">
        <f t="shared" si="75"/>
        <v>0</v>
      </c>
      <c r="BI61" s="49"/>
      <c r="BJ61" s="49"/>
      <c r="BK61" s="47">
        <f t="shared" si="78"/>
        <v>0</v>
      </c>
      <c r="BL61" s="51">
        <f t="shared" si="76"/>
        <v>21.660000000000004</v>
      </c>
      <c r="BM61" s="52">
        <f t="shared" si="77"/>
        <v>801.5</v>
      </c>
      <c r="BN61" s="78">
        <v>830</v>
      </c>
      <c r="BO61" s="53"/>
    </row>
    <row r="62" spans="1:67">
      <c r="A62" s="45" t="s">
        <v>97</v>
      </c>
      <c r="B62" s="135"/>
      <c r="C62" s="78">
        <v>330</v>
      </c>
      <c r="D62" s="95">
        <v>1</v>
      </c>
      <c r="E62" s="48">
        <v>40</v>
      </c>
      <c r="F62" s="47">
        <f t="shared" si="58"/>
        <v>40</v>
      </c>
      <c r="G62" s="95">
        <v>1.5</v>
      </c>
      <c r="H62" s="48">
        <v>15</v>
      </c>
      <c r="I62" s="47">
        <f t="shared" si="59"/>
        <v>22.5</v>
      </c>
      <c r="J62" s="48">
        <v>1</v>
      </c>
      <c r="K62" s="48">
        <v>40</v>
      </c>
      <c r="L62" s="47">
        <f t="shared" si="79"/>
        <v>40</v>
      </c>
      <c r="M62" s="47">
        <v>2</v>
      </c>
      <c r="N62" s="54">
        <v>13</v>
      </c>
      <c r="O62" s="47">
        <f t="shared" si="61"/>
        <v>26</v>
      </c>
      <c r="P62" s="47">
        <v>1</v>
      </c>
      <c r="Q62" s="48">
        <v>3</v>
      </c>
      <c r="R62" s="47">
        <f t="shared" si="57"/>
        <v>3</v>
      </c>
      <c r="S62" s="49">
        <v>2</v>
      </c>
      <c r="T62" s="49">
        <v>13</v>
      </c>
      <c r="U62" s="47">
        <f t="shared" si="62"/>
        <v>26</v>
      </c>
      <c r="V62" s="49">
        <v>3</v>
      </c>
      <c r="W62" s="49">
        <v>2</v>
      </c>
      <c r="X62" s="47">
        <f t="shared" si="63"/>
        <v>6</v>
      </c>
      <c r="Y62" s="49"/>
      <c r="Z62" s="49">
        <v>1</v>
      </c>
      <c r="AA62" s="47">
        <f t="shared" si="64"/>
        <v>0</v>
      </c>
      <c r="AB62" s="49">
        <v>1</v>
      </c>
      <c r="AC62" s="49">
        <v>1</v>
      </c>
      <c r="AD62" s="47">
        <f t="shared" si="65"/>
        <v>1</v>
      </c>
      <c r="AE62" s="51"/>
      <c r="AF62" s="49">
        <v>7</v>
      </c>
      <c r="AG62" s="47">
        <f t="shared" si="66"/>
        <v>0</v>
      </c>
      <c r="AH62" s="51">
        <v>2</v>
      </c>
      <c r="AI62" s="49">
        <v>6</v>
      </c>
      <c r="AJ62" s="47">
        <f t="shared" si="67"/>
        <v>12</v>
      </c>
      <c r="AK62" s="49">
        <v>3</v>
      </c>
      <c r="AL62" s="49">
        <v>7</v>
      </c>
      <c r="AM62" s="47">
        <f t="shared" si="68"/>
        <v>21</v>
      </c>
      <c r="AN62" s="49">
        <v>2</v>
      </c>
      <c r="AO62" s="49">
        <v>25</v>
      </c>
      <c r="AP62" s="47">
        <f t="shared" si="69"/>
        <v>50</v>
      </c>
      <c r="AQ62" s="49">
        <v>2</v>
      </c>
      <c r="AR62" s="49">
        <v>15</v>
      </c>
      <c r="AS62" s="47">
        <f t="shared" si="70"/>
        <v>30</v>
      </c>
      <c r="AT62" s="50">
        <v>0.05</v>
      </c>
      <c r="AU62" s="49"/>
      <c r="AV62" s="47">
        <f t="shared" si="71"/>
        <v>0</v>
      </c>
      <c r="AW62" s="50">
        <v>0.1</v>
      </c>
      <c r="AX62" s="49">
        <v>150</v>
      </c>
      <c r="AY62" s="47">
        <f t="shared" si="72"/>
        <v>15</v>
      </c>
      <c r="AZ62" s="50">
        <v>0.01</v>
      </c>
      <c r="BA62" s="49">
        <v>980</v>
      </c>
      <c r="BB62" s="47">
        <f t="shared" si="73"/>
        <v>9.8000000000000007</v>
      </c>
      <c r="BC62" s="50"/>
      <c r="BD62" s="49">
        <v>20</v>
      </c>
      <c r="BE62" s="47">
        <f t="shared" si="74"/>
        <v>0</v>
      </c>
      <c r="BF62" s="51"/>
      <c r="BG62" s="49">
        <v>7</v>
      </c>
      <c r="BH62" s="47">
        <f t="shared" si="75"/>
        <v>0</v>
      </c>
      <c r="BI62" s="49"/>
      <c r="BJ62" s="49">
        <v>40</v>
      </c>
      <c r="BK62" s="47">
        <f t="shared" si="78"/>
        <v>0</v>
      </c>
      <c r="BL62" s="51">
        <f t="shared" si="76"/>
        <v>21.660000000000004</v>
      </c>
      <c r="BM62" s="52">
        <f t="shared" si="77"/>
        <v>302.3</v>
      </c>
      <c r="BN62" s="78">
        <v>330</v>
      </c>
      <c r="BO62" s="53"/>
    </row>
    <row r="63" spans="1:67">
      <c r="A63" s="45" t="s">
        <v>98</v>
      </c>
      <c r="B63" s="135"/>
      <c r="C63" s="78">
        <v>35</v>
      </c>
      <c r="D63" s="95">
        <v>1</v>
      </c>
      <c r="E63" s="47">
        <v>0.3</v>
      </c>
      <c r="F63" s="47">
        <f t="shared" si="58"/>
        <v>0.3</v>
      </c>
      <c r="G63" s="95">
        <v>1.5</v>
      </c>
      <c r="H63" s="47">
        <v>0.9</v>
      </c>
      <c r="I63" s="47">
        <f t="shared" si="59"/>
        <v>1.35</v>
      </c>
      <c r="J63" s="48">
        <v>1</v>
      </c>
      <c r="K63" s="47">
        <v>1.9</v>
      </c>
      <c r="L63" s="47">
        <f t="shared" si="79"/>
        <v>1.9</v>
      </c>
      <c r="M63" s="47">
        <v>2</v>
      </c>
      <c r="N63" s="47">
        <v>3.4</v>
      </c>
      <c r="O63" s="47">
        <f t="shared" si="61"/>
        <v>6.8</v>
      </c>
      <c r="P63" s="47">
        <v>1</v>
      </c>
      <c r="Q63" s="48">
        <v>1</v>
      </c>
      <c r="R63" s="47">
        <f t="shared" si="57"/>
        <v>1</v>
      </c>
      <c r="S63" s="49">
        <v>2</v>
      </c>
      <c r="T63" s="51">
        <v>0.5</v>
      </c>
      <c r="U63" s="47">
        <f t="shared" si="62"/>
        <v>1</v>
      </c>
      <c r="V63" s="49">
        <v>3</v>
      </c>
      <c r="W63" s="51">
        <v>0.3</v>
      </c>
      <c r="X63" s="47">
        <f t="shared" si="63"/>
        <v>0.89999999999999991</v>
      </c>
      <c r="Y63" s="49"/>
      <c r="Z63" s="51">
        <v>0.2</v>
      </c>
      <c r="AA63" s="47">
        <f t="shared" si="64"/>
        <v>0</v>
      </c>
      <c r="AB63" s="49">
        <v>1</v>
      </c>
      <c r="AC63" s="51">
        <v>0.3</v>
      </c>
      <c r="AD63" s="47">
        <f t="shared" si="65"/>
        <v>0.3</v>
      </c>
      <c r="AE63" s="51"/>
      <c r="AF63" s="51">
        <v>0.5</v>
      </c>
      <c r="AG63" s="47">
        <f t="shared" si="66"/>
        <v>0</v>
      </c>
      <c r="AH63" s="51">
        <v>2</v>
      </c>
      <c r="AI63" s="51">
        <v>0.5</v>
      </c>
      <c r="AJ63" s="47">
        <f t="shared" si="67"/>
        <v>1</v>
      </c>
      <c r="AK63" s="49">
        <v>3</v>
      </c>
      <c r="AL63" s="51">
        <v>0.8</v>
      </c>
      <c r="AM63" s="47">
        <f t="shared" si="68"/>
        <v>2.4000000000000004</v>
      </c>
      <c r="AN63" s="49">
        <v>2</v>
      </c>
      <c r="AO63" s="51">
        <v>1.1000000000000001</v>
      </c>
      <c r="AP63" s="47">
        <f t="shared" si="69"/>
        <v>2.2000000000000002</v>
      </c>
      <c r="AQ63" s="49">
        <v>2</v>
      </c>
      <c r="AR63" s="51">
        <v>1.6</v>
      </c>
      <c r="AS63" s="47">
        <f t="shared" si="70"/>
        <v>3.2</v>
      </c>
      <c r="AT63" s="50">
        <v>0.05</v>
      </c>
      <c r="AU63" s="49"/>
      <c r="AV63" s="47">
        <f t="shared" si="71"/>
        <v>0</v>
      </c>
      <c r="AW63" s="50">
        <v>0.1</v>
      </c>
      <c r="AX63" s="49">
        <v>1</v>
      </c>
      <c r="AY63" s="47">
        <f t="shared" si="72"/>
        <v>0.1</v>
      </c>
      <c r="AZ63" s="50">
        <v>0.01</v>
      </c>
      <c r="BA63" s="49"/>
      <c r="BB63" s="47">
        <f t="shared" si="73"/>
        <v>0</v>
      </c>
      <c r="BC63" s="50"/>
      <c r="BD63" s="51">
        <v>1.5</v>
      </c>
      <c r="BE63" s="55">
        <f t="shared" si="74"/>
        <v>0</v>
      </c>
      <c r="BF63" s="51"/>
      <c r="BG63" s="51">
        <v>0.5</v>
      </c>
      <c r="BH63" s="47">
        <f t="shared" si="75"/>
        <v>0</v>
      </c>
      <c r="BI63" s="49"/>
      <c r="BJ63" s="49"/>
      <c r="BK63" s="47">
        <f t="shared" si="78"/>
        <v>0</v>
      </c>
      <c r="BL63" s="51">
        <f t="shared" si="76"/>
        <v>21.660000000000004</v>
      </c>
      <c r="BM63" s="52">
        <f t="shared" si="77"/>
        <v>22.450000000000003</v>
      </c>
      <c r="BN63" s="78">
        <v>35</v>
      </c>
      <c r="BO63" s="53"/>
    </row>
    <row r="64" spans="1:67">
      <c r="A64" s="45" t="s">
        <v>99</v>
      </c>
      <c r="B64" s="135" t="s">
        <v>100</v>
      </c>
      <c r="C64" s="78">
        <v>330</v>
      </c>
      <c r="D64" s="95">
        <v>1</v>
      </c>
      <c r="E64" s="47">
        <v>0.4</v>
      </c>
      <c r="F64" s="47">
        <f t="shared" si="58"/>
        <v>0.4</v>
      </c>
      <c r="G64" s="95">
        <v>1.5</v>
      </c>
      <c r="H64" s="47">
        <v>1.2</v>
      </c>
      <c r="I64" s="47">
        <f t="shared" si="59"/>
        <v>1.7999999999999998</v>
      </c>
      <c r="J64" s="48">
        <v>1</v>
      </c>
      <c r="K64" s="47">
        <v>2.6</v>
      </c>
      <c r="L64" s="47">
        <f t="shared" si="79"/>
        <v>2.6</v>
      </c>
      <c r="M64" s="47">
        <v>2</v>
      </c>
      <c r="N64" s="48">
        <v>1</v>
      </c>
      <c r="O64" s="47">
        <f t="shared" si="61"/>
        <v>2</v>
      </c>
      <c r="P64" s="47">
        <v>1</v>
      </c>
      <c r="Q64" s="48">
        <v>0</v>
      </c>
      <c r="R64" s="47">
        <f t="shared" si="57"/>
        <v>0</v>
      </c>
      <c r="S64" s="49">
        <v>2</v>
      </c>
      <c r="T64" s="51">
        <v>3.5</v>
      </c>
      <c r="U64" s="47">
        <f t="shared" si="62"/>
        <v>7</v>
      </c>
      <c r="V64" s="49">
        <v>3</v>
      </c>
      <c r="W64" s="51">
        <v>0.3</v>
      </c>
      <c r="X64" s="47">
        <f t="shared" si="63"/>
        <v>0.89999999999999991</v>
      </c>
      <c r="Y64" s="49"/>
      <c r="Z64" s="49">
        <v>100</v>
      </c>
      <c r="AA64" s="47">
        <f t="shared" si="64"/>
        <v>0</v>
      </c>
      <c r="AB64" s="49">
        <v>1</v>
      </c>
      <c r="AC64" s="49"/>
      <c r="AD64" s="47">
        <f t="shared" si="65"/>
        <v>0</v>
      </c>
      <c r="AE64" s="51"/>
      <c r="AF64" s="49">
        <v>30</v>
      </c>
      <c r="AG64" s="47">
        <f t="shared" si="66"/>
        <v>0</v>
      </c>
      <c r="AH64" s="51">
        <v>2</v>
      </c>
      <c r="AI64" s="49">
        <v>60</v>
      </c>
      <c r="AJ64" s="47">
        <f t="shared" si="67"/>
        <v>120</v>
      </c>
      <c r="AK64" s="49">
        <v>3</v>
      </c>
      <c r="AL64" s="49">
        <v>40</v>
      </c>
      <c r="AM64" s="47">
        <f t="shared" si="68"/>
        <v>120</v>
      </c>
      <c r="AN64" s="49">
        <v>2</v>
      </c>
      <c r="AO64" s="49">
        <v>15</v>
      </c>
      <c r="AP64" s="47">
        <f t="shared" si="69"/>
        <v>30</v>
      </c>
      <c r="AQ64" s="49">
        <v>2</v>
      </c>
      <c r="AR64" s="49">
        <v>10</v>
      </c>
      <c r="AS64" s="47">
        <f t="shared" si="70"/>
        <v>20</v>
      </c>
      <c r="AT64" s="50">
        <v>0.05</v>
      </c>
      <c r="AU64" s="49"/>
      <c r="AV64" s="47">
        <f t="shared" si="71"/>
        <v>0</v>
      </c>
      <c r="AW64" s="50">
        <v>0.1</v>
      </c>
      <c r="AX64" s="49"/>
      <c r="AY64" s="47">
        <f t="shared" si="72"/>
        <v>0</v>
      </c>
      <c r="AZ64" s="50">
        <v>0.01</v>
      </c>
      <c r="BA64" s="49"/>
      <c r="BB64" s="47">
        <f t="shared" si="73"/>
        <v>0</v>
      </c>
      <c r="BC64" s="50"/>
      <c r="BD64" s="49"/>
      <c r="BE64" s="47">
        <f t="shared" si="74"/>
        <v>0</v>
      </c>
      <c r="BF64" s="51"/>
      <c r="BG64" s="49">
        <v>80</v>
      </c>
      <c r="BH64" s="47">
        <f t="shared" si="75"/>
        <v>0</v>
      </c>
      <c r="BI64" s="49"/>
      <c r="BJ64" s="49"/>
      <c r="BK64" s="47">
        <f t="shared" si="78"/>
        <v>0</v>
      </c>
      <c r="BL64" s="51">
        <f t="shared" si="76"/>
        <v>21.660000000000004</v>
      </c>
      <c r="BM64" s="52">
        <f t="shared" si="77"/>
        <v>304.7</v>
      </c>
      <c r="BN64" s="78">
        <v>330</v>
      </c>
      <c r="BO64" s="53"/>
    </row>
    <row r="65" spans="1:67">
      <c r="A65" s="45" t="s">
        <v>101</v>
      </c>
      <c r="B65" s="135"/>
      <c r="C65" s="78">
        <v>450</v>
      </c>
      <c r="D65" s="95">
        <v>1</v>
      </c>
      <c r="E65" s="48">
        <v>15</v>
      </c>
      <c r="F65" s="47">
        <f t="shared" si="58"/>
        <v>15</v>
      </c>
      <c r="G65" s="95">
        <v>1.5</v>
      </c>
      <c r="H65" s="48">
        <v>11</v>
      </c>
      <c r="I65" s="47">
        <f t="shared" si="59"/>
        <v>16.5</v>
      </c>
      <c r="J65" s="48">
        <v>1</v>
      </c>
      <c r="K65" s="47">
        <v>20</v>
      </c>
      <c r="L65" s="47">
        <f t="shared" si="79"/>
        <v>20</v>
      </c>
      <c r="M65" s="47">
        <v>2</v>
      </c>
      <c r="N65" s="48">
        <v>0</v>
      </c>
      <c r="O65" s="47">
        <f t="shared" si="61"/>
        <v>0</v>
      </c>
      <c r="P65" s="47">
        <v>1</v>
      </c>
      <c r="Q65" s="48">
        <v>0</v>
      </c>
      <c r="R65" s="47">
        <f t="shared" si="57"/>
        <v>0</v>
      </c>
      <c r="S65" s="49">
        <v>2</v>
      </c>
      <c r="T65" s="49"/>
      <c r="U65" s="47">
        <f t="shared" si="62"/>
        <v>0</v>
      </c>
      <c r="V65" s="49">
        <v>3</v>
      </c>
      <c r="W65" s="51">
        <v>0.4</v>
      </c>
      <c r="X65" s="47">
        <f t="shared" si="63"/>
        <v>1.2000000000000002</v>
      </c>
      <c r="Y65" s="49"/>
      <c r="Z65" s="51">
        <v>1.5</v>
      </c>
      <c r="AA65" s="47">
        <f t="shared" si="64"/>
        <v>0</v>
      </c>
      <c r="AB65" s="49">
        <v>1</v>
      </c>
      <c r="AC65" s="51">
        <v>0.6</v>
      </c>
      <c r="AD65" s="47">
        <f t="shared" si="65"/>
        <v>0.6</v>
      </c>
      <c r="AE65" s="51"/>
      <c r="AF65" s="51">
        <v>45</v>
      </c>
      <c r="AG65" s="47">
        <f t="shared" si="66"/>
        <v>0</v>
      </c>
      <c r="AH65" s="51">
        <v>2</v>
      </c>
      <c r="AI65" s="51">
        <v>49</v>
      </c>
      <c r="AJ65" s="47">
        <f t="shared" si="67"/>
        <v>98</v>
      </c>
      <c r="AK65" s="49">
        <v>3</v>
      </c>
      <c r="AL65" s="51">
        <v>60</v>
      </c>
      <c r="AM65" s="47">
        <f t="shared" si="68"/>
        <v>180</v>
      </c>
      <c r="AN65" s="49">
        <v>2</v>
      </c>
      <c r="AO65" s="51">
        <v>63</v>
      </c>
      <c r="AP65" s="47">
        <f t="shared" si="69"/>
        <v>126</v>
      </c>
      <c r="AQ65" s="49">
        <v>2</v>
      </c>
      <c r="AR65" s="51"/>
      <c r="AS65" s="47">
        <f t="shared" si="70"/>
        <v>0</v>
      </c>
      <c r="AT65" s="50">
        <v>0.05</v>
      </c>
      <c r="AU65" s="49"/>
      <c r="AV65" s="47">
        <f t="shared" si="71"/>
        <v>0</v>
      </c>
      <c r="AW65" s="50">
        <v>0.1</v>
      </c>
      <c r="AX65" s="49"/>
      <c r="AY65" s="47">
        <f t="shared" si="72"/>
        <v>0</v>
      </c>
      <c r="AZ65" s="50">
        <v>0.01</v>
      </c>
      <c r="BA65" s="49"/>
      <c r="BB65" s="47">
        <f t="shared" si="73"/>
        <v>0</v>
      </c>
      <c r="BC65" s="50"/>
      <c r="BD65" s="49"/>
      <c r="BE65" s="47">
        <f t="shared" si="74"/>
        <v>0</v>
      </c>
      <c r="BF65" s="51"/>
      <c r="BG65" s="49">
        <v>35</v>
      </c>
      <c r="BH65" s="47">
        <f t="shared" si="75"/>
        <v>0</v>
      </c>
      <c r="BI65" s="49"/>
      <c r="BJ65" s="49"/>
      <c r="BK65" s="47">
        <f t="shared" si="78"/>
        <v>0</v>
      </c>
      <c r="BL65" s="51">
        <f t="shared" si="76"/>
        <v>21.660000000000004</v>
      </c>
      <c r="BM65" s="52">
        <f t="shared" si="77"/>
        <v>457.3</v>
      </c>
      <c r="BN65" s="78">
        <v>450</v>
      </c>
      <c r="BO65" s="53"/>
    </row>
    <row r="66" spans="1:67" ht="32.25" customHeight="1" thickBot="1">
      <c r="A66" s="56" t="s">
        <v>102</v>
      </c>
      <c r="B66" s="57" t="s">
        <v>103</v>
      </c>
      <c r="C66" s="79">
        <v>5.6</v>
      </c>
      <c r="D66" s="95">
        <v>1</v>
      </c>
      <c r="E66" s="60"/>
      <c r="F66" s="59">
        <f t="shared" si="58"/>
        <v>0</v>
      </c>
      <c r="G66" s="95">
        <v>1.5</v>
      </c>
      <c r="H66" s="60"/>
      <c r="I66" s="59">
        <f t="shared" si="59"/>
        <v>0</v>
      </c>
      <c r="J66" s="60">
        <v>1</v>
      </c>
      <c r="K66" s="60"/>
      <c r="L66" s="59">
        <f t="shared" si="79"/>
        <v>0</v>
      </c>
      <c r="M66" s="59">
        <v>2</v>
      </c>
      <c r="N66" s="59">
        <v>3.5</v>
      </c>
      <c r="O66" s="59">
        <f t="shared" si="61"/>
        <v>7</v>
      </c>
      <c r="P66" s="59">
        <v>1</v>
      </c>
      <c r="Q66" s="60">
        <v>0</v>
      </c>
      <c r="R66" s="59">
        <f t="shared" si="57"/>
        <v>0</v>
      </c>
      <c r="S66" s="61">
        <v>2</v>
      </c>
      <c r="T66" s="61">
        <v>5</v>
      </c>
      <c r="U66" s="59">
        <f t="shared" si="62"/>
        <v>10</v>
      </c>
      <c r="V66" s="61">
        <v>3</v>
      </c>
      <c r="W66" s="61"/>
      <c r="X66" s="59">
        <f t="shared" si="63"/>
        <v>0</v>
      </c>
      <c r="Y66" s="61"/>
      <c r="Z66" s="61"/>
      <c r="AA66" s="59">
        <f t="shared" si="64"/>
        <v>0</v>
      </c>
      <c r="AB66" s="61">
        <v>1</v>
      </c>
      <c r="AC66" s="61"/>
      <c r="AD66" s="59">
        <f t="shared" si="65"/>
        <v>0</v>
      </c>
      <c r="AE66" s="63"/>
      <c r="AF66" s="61">
        <v>5</v>
      </c>
      <c r="AG66" s="59">
        <f t="shared" si="66"/>
        <v>0</v>
      </c>
      <c r="AH66" s="63">
        <v>2</v>
      </c>
      <c r="AI66" s="61">
        <v>5</v>
      </c>
      <c r="AJ66" s="59">
        <f t="shared" si="67"/>
        <v>10</v>
      </c>
      <c r="AK66" s="61">
        <v>3</v>
      </c>
      <c r="AL66" s="61">
        <v>3</v>
      </c>
      <c r="AM66" s="59">
        <f t="shared" si="68"/>
        <v>9</v>
      </c>
      <c r="AN66" s="61">
        <v>2</v>
      </c>
      <c r="AO66" s="61">
        <v>380</v>
      </c>
      <c r="AP66" s="59">
        <f t="shared" si="69"/>
        <v>760</v>
      </c>
      <c r="AQ66" s="61">
        <v>2</v>
      </c>
      <c r="AR66" s="61"/>
      <c r="AS66" s="59">
        <f t="shared" si="70"/>
        <v>0</v>
      </c>
      <c r="AT66" s="62">
        <v>0.05</v>
      </c>
      <c r="AU66" s="61"/>
      <c r="AV66" s="59">
        <f t="shared" si="71"/>
        <v>0</v>
      </c>
      <c r="AW66" s="62">
        <v>0.1</v>
      </c>
      <c r="AX66" s="61"/>
      <c r="AY66" s="59">
        <f t="shared" si="72"/>
        <v>0</v>
      </c>
      <c r="AZ66" s="62">
        <v>0.01</v>
      </c>
      <c r="BA66" s="61"/>
      <c r="BB66" s="59">
        <f t="shared" si="73"/>
        <v>0</v>
      </c>
      <c r="BC66" s="62"/>
      <c r="BD66" s="61"/>
      <c r="BE66" s="59">
        <f t="shared" si="74"/>
        <v>0</v>
      </c>
      <c r="BF66" s="63"/>
      <c r="BG66" s="61">
        <v>5</v>
      </c>
      <c r="BH66" s="59">
        <f t="shared" si="75"/>
        <v>0</v>
      </c>
      <c r="BI66" s="61"/>
      <c r="BJ66" s="61"/>
      <c r="BK66" s="59">
        <f t="shared" si="78"/>
        <v>0</v>
      </c>
      <c r="BL66" s="63">
        <f t="shared" si="76"/>
        <v>21.660000000000004</v>
      </c>
      <c r="BM66" s="64">
        <f t="shared" si="77"/>
        <v>796</v>
      </c>
      <c r="BN66" s="79">
        <v>5.6</v>
      </c>
      <c r="BO66" s="65"/>
    </row>
    <row r="67" spans="1:67" s="1" customFormat="1" ht="19.5" thickBot="1">
      <c r="A67" s="80" t="s">
        <v>63</v>
      </c>
      <c r="B67" s="81"/>
      <c r="C67" s="66"/>
      <c r="D67" s="96"/>
      <c r="E67" s="67"/>
      <c r="F67" s="67"/>
      <c r="G67" s="96"/>
      <c r="H67" s="67"/>
      <c r="I67" s="67"/>
      <c r="J67" s="96"/>
      <c r="K67" s="67"/>
      <c r="L67" s="67"/>
      <c r="M67" s="96"/>
      <c r="N67" s="67"/>
      <c r="O67" s="67"/>
      <c r="P67" s="96"/>
      <c r="Q67" s="67"/>
      <c r="R67" s="67"/>
      <c r="S67" s="96"/>
      <c r="T67" s="68"/>
      <c r="U67" s="68"/>
      <c r="V67" s="96"/>
      <c r="W67" s="68"/>
      <c r="X67" s="68"/>
      <c r="Y67" s="96"/>
      <c r="Z67" s="68"/>
      <c r="AA67" s="68"/>
      <c r="AB67" s="96"/>
      <c r="AC67" s="68"/>
      <c r="AD67" s="68"/>
      <c r="AE67" s="96"/>
      <c r="AF67" s="68"/>
      <c r="AG67" s="68"/>
      <c r="AH67" s="96"/>
      <c r="AI67" s="68"/>
      <c r="AJ67" s="68"/>
      <c r="AK67" s="96"/>
      <c r="AL67" s="68"/>
      <c r="AM67" s="68"/>
      <c r="AN67" s="96"/>
      <c r="AO67" s="68"/>
      <c r="AP67" s="68"/>
      <c r="AQ67" s="96"/>
      <c r="AR67" s="68"/>
      <c r="AS67" s="68"/>
      <c r="AT67" s="96"/>
      <c r="AU67" s="68"/>
      <c r="AV67" s="68"/>
      <c r="AW67" s="96"/>
      <c r="AX67" s="68"/>
      <c r="AY67" s="68"/>
      <c r="AZ67" s="96"/>
      <c r="BA67" s="68"/>
      <c r="BB67" s="68"/>
      <c r="BC67" s="96"/>
      <c r="BD67" s="68"/>
      <c r="BE67" s="68"/>
      <c r="BF67" s="96"/>
      <c r="BG67" s="68"/>
      <c r="BH67" s="68"/>
      <c r="BI67" s="96"/>
      <c r="BJ67" s="68"/>
      <c r="BK67" s="68"/>
      <c r="BL67" s="68"/>
      <c r="BM67" s="68"/>
      <c r="BN67" s="66"/>
      <c r="BO67" s="69"/>
    </row>
    <row r="68" spans="1:67">
      <c r="A68" s="70"/>
      <c r="B68" s="70"/>
      <c r="C68" s="71"/>
      <c r="D68" s="73"/>
      <c r="E68" s="72"/>
      <c r="F68" s="72"/>
      <c r="G68" s="73"/>
      <c r="H68" s="72"/>
      <c r="I68" s="72"/>
      <c r="J68" s="73"/>
      <c r="K68" s="72"/>
      <c r="L68" s="72"/>
      <c r="M68" s="73"/>
      <c r="N68" s="72"/>
      <c r="O68" s="72"/>
      <c r="P68" s="73"/>
      <c r="Q68" s="72"/>
      <c r="R68" s="72"/>
      <c r="S68" s="73"/>
      <c r="U68" s="72"/>
      <c r="V68" s="73"/>
      <c r="X68" s="72"/>
      <c r="Y68" s="73"/>
      <c r="AA68" s="72"/>
      <c r="AB68" s="73"/>
      <c r="AD68" s="72"/>
      <c r="AE68" s="73"/>
      <c r="AG68" s="72"/>
      <c r="AH68" s="73"/>
      <c r="AJ68" s="72"/>
      <c r="AK68" s="73"/>
      <c r="AM68" s="72"/>
      <c r="AN68" s="73"/>
      <c r="AP68" s="72"/>
      <c r="AQ68" s="73"/>
      <c r="AS68" s="72"/>
      <c r="AT68" s="73"/>
      <c r="AV68" s="72"/>
      <c r="AW68" s="73"/>
      <c r="AY68" s="72"/>
      <c r="AZ68" s="73"/>
      <c r="BB68" s="72"/>
      <c r="BC68" s="73"/>
      <c r="BE68" s="72"/>
      <c r="BF68" s="73"/>
      <c r="BH68" s="72"/>
      <c r="BI68" s="73"/>
      <c r="BK68" s="72"/>
      <c r="BN68" s="71"/>
    </row>
    <row r="69" spans="1:67">
      <c r="A69" s="70"/>
      <c r="B69" s="70"/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BN69" s="71"/>
    </row>
    <row r="70" spans="1:67">
      <c r="A70" s="70"/>
      <c r="B70" s="70"/>
      <c r="C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BN70" s="71"/>
    </row>
    <row r="71" spans="1:67">
      <c r="A71" s="70"/>
      <c r="B71" s="70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BN71" s="71"/>
    </row>
    <row r="72" spans="1:67">
      <c r="A72" s="70"/>
      <c r="B72" s="70"/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BN72" s="71"/>
    </row>
    <row r="73" spans="1:67">
      <c r="A73" s="70"/>
      <c r="B73" s="70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BN73" s="71"/>
    </row>
    <row r="74" spans="1:67">
      <c r="A74" s="70"/>
      <c r="B74" s="70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BN74" s="71"/>
    </row>
    <row r="75" spans="1:67">
      <c r="A75" s="70"/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BN75" s="71"/>
    </row>
    <row r="76" spans="1:67">
      <c r="A76" s="70"/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BN76" s="71"/>
    </row>
  </sheetData>
  <mergeCells count="79">
    <mergeCell ref="AN28:AP28"/>
    <mergeCell ref="AN50:AP50"/>
    <mergeCell ref="AW6:AY6"/>
    <mergeCell ref="AW28:AY28"/>
    <mergeCell ref="AW50:AY50"/>
    <mergeCell ref="BF28:BH28"/>
    <mergeCell ref="BF50:BH50"/>
    <mergeCell ref="AQ6:AS6"/>
    <mergeCell ref="AQ28:AS28"/>
    <mergeCell ref="AQ50:AS50"/>
    <mergeCell ref="BC50:BE50"/>
    <mergeCell ref="A5:B7"/>
    <mergeCell ref="C5:C7"/>
    <mergeCell ref="D5:BK5"/>
    <mergeCell ref="AB6:AD6"/>
    <mergeCell ref="AE6:AG6"/>
    <mergeCell ref="AH6:AJ6"/>
    <mergeCell ref="AN6:AP6"/>
    <mergeCell ref="B33:B41"/>
    <mergeCell ref="B42:B43"/>
    <mergeCell ref="A27:B29"/>
    <mergeCell ref="C27:C29"/>
    <mergeCell ref="B9:B19"/>
    <mergeCell ref="B20:B21"/>
    <mergeCell ref="A23:B23"/>
    <mergeCell ref="B64:B65"/>
    <mergeCell ref="A49:B51"/>
    <mergeCell ref="C49:C51"/>
    <mergeCell ref="AZ50:BB50"/>
    <mergeCell ref="AB50:AD50"/>
    <mergeCell ref="AE50:AG50"/>
    <mergeCell ref="B55:B63"/>
    <mergeCell ref="AH28:AJ28"/>
    <mergeCell ref="AK28:AM28"/>
    <mergeCell ref="BL49:BO50"/>
    <mergeCell ref="D50:F50"/>
    <mergeCell ref="G50:I50"/>
    <mergeCell ref="J50:L50"/>
    <mergeCell ref="M50:O50"/>
    <mergeCell ref="P50:R50"/>
    <mergeCell ref="S50:U50"/>
    <mergeCell ref="V50:X50"/>
    <mergeCell ref="Y50:AA50"/>
    <mergeCell ref="D49:BK49"/>
    <mergeCell ref="AT50:AV50"/>
    <mergeCell ref="BI50:BK50"/>
    <mergeCell ref="AH50:AJ50"/>
    <mergeCell ref="AK50:AM50"/>
    <mergeCell ref="BL27:BO28"/>
    <mergeCell ref="D28:F28"/>
    <mergeCell ref="V28:X28"/>
    <mergeCell ref="Y28:AA28"/>
    <mergeCell ref="D27:BK27"/>
    <mergeCell ref="AT28:AV28"/>
    <mergeCell ref="AZ28:BB28"/>
    <mergeCell ref="BC28:BE28"/>
    <mergeCell ref="BI28:BK28"/>
    <mergeCell ref="G28:I28"/>
    <mergeCell ref="J28:L28"/>
    <mergeCell ref="M28:O28"/>
    <mergeCell ref="P28:R28"/>
    <mergeCell ref="S28:U28"/>
    <mergeCell ref="AB28:AD28"/>
    <mergeCell ref="AE28:AG28"/>
    <mergeCell ref="BL5:BO6"/>
    <mergeCell ref="D6:F6"/>
    <mergeCell ref="G6:I6"/>
    <mergeCell ref="J6:L6"/>
    <mergeCell ref="M6:O6"/>
    <mergeCell ref="P6:R6"/>
    <mergeCell ref="S6:U6"/>
    <mergeCell ref="BF6:BH6"/>
    <mergeCell ref="BI6:BK6"/>
    <mergeCell ref="Y6:AA6"/>
    <mergeCell ref="AT6:AV6"/>
    <mergeCell ref="AZ6:BB6"/>
    <mergeCell ref="BC6:BE6"/>
    <mergeCell ref="AK6:AM6"/>
    <mergeCell ref="V6:X6"/>
  </mergeCells>
  <hyperlinks>
    <hyperlink ref="H2" r:id="rId1"/>
  </hyperlink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zoomScale="65" zoomScaleNormal="65" workbookViewId="0">
      <selection sqref="A1:F1"/>
    </sheetView>
  </sheetViews>
  <sheetFormatPr defaultRowHeight="18.75"/>
  <cols>
    <col min="1" max="1" width="22" style="6" customWidth="1"/>
    <col min="2" max="5" width="14.5703125" style="6" customWidth="1"/>
    <col min="6" max="6" width="11.42578125" style="6" customWidth="1"/>
    <col min="7" max="7" width="14.85546875" style="6" customWidth="1"/>
    <col min="8" max="9" width="12" style="6" customWidth="1"/>
    <col min="10" max="10" width="11.42578125" style="6" bestFit="1" customWidth="1"/>
    <col min="11" max="11" width="3.85546875" style="6" bestFit="1" customWidth="1"/>
    <col min="12" max="12" width="12" style="6" customWidth="1"/>
    <col min="13" max="13" width="11" style="6" bestFit="1" customWidth="1"/>
    <col min="14" max="15" width="12" style="6" customWidth="1"/>
    <col min="16" max="16384" width="9.140625" style="6"/>
  </cols>
  <sheetData>
    <row r="1" spans="1:8" s="1" customFormat="1" ht="19.5" thickBot="1">
      <c r="A1" s="137" t="s">
        <v>0</v>
      </c>
      <c r="B1" s="137"/>
      <c r="C1" s="137"/>
      <c r="D1" s="137"/>
      <c r="E1" s="137"/>
      <c r="F1" s="137"/>
    </row>
    <row r="2" spans="1:8" s="1" customFormat="1" ht="19.5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8">
      <c r="A3" s="5">
        <v>8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5" spans="1:8" s="1" customFormat="1" ht="19.5" thickBot="1">
      <c r="A5" s="137" t="s">
        <v>12</v>
      </c>
      <c r="B5" s="137"/>
      <c r="C5" s="137"/>
    </row>
    <row r="6" spans="1:8" s="10" customFormat="1" ht="38.25" thickBot="1">
      <c r="A6" s="7" t="s">
        <v>13</v>
      </c>
      <c r="B6" s="8" t="s">
        <v>14</v>
      </c>
      <c r="C6" s="8" t="s">
        <v>2</v>
      </c>
      <c r="D6" s="8" t="s">
        <v>15</v>
      </c>
      <c r="E6" s="8" t="s">
        <v>16</v>
      </c>
      <c r="F6" s="9"/>
    </row>
    <row r="7" spans="1:8">
      <c r="A7" s="11" t="s">
        <v>17</v>
      </c>
      <c r="B7" s="5">
        <v>1</v>
      </c>
      <c r="C7" s="5">
        <v>0.4</v>
      </c>
      <c r="D7" s="5">
        <v>1</v>
      </c>
      <c r="E7" s="5">
        <v>0.25</v>
      </c>
      <c r="F7" s="12"/>
      <c r="G7" s="12"/>
      <c r="H7" s="12"/>
    </row>
    <row r="8" spans="1:8">
      <c r="A8" s="13" t="s">
        <v>18</v>
      </c>
      <c r="B8" s="14">
        <v>0.8</v>
      </c>
      <c r="C8" s="14">
        <v>0.04</v>
      </c>
      <c r="D8" s="14">
        <v>1</v>
      </c>
      <c r="E8" s="14">
        <v>0.25</v>
      </c>
      <c r="F8" s="12"/>
      <c r="G8" s="12"/>
      <c r="H8" s="12"/>
    </row>
    <row r="9" spans="1:8">
      <c r="A9" s="13" t="s">
        <v>19</v>
      </c>
      <c r="B9" s="14">
        <v>1.3</v>
      </c>
      <c r="C9" s="14">
        <v>7.4999999999999997E-2</v>
      </c>
      <c r="D9" s="14"/>
      <c r="E9" s="14"/>
      <c r="F9" s="12"/>
      <c r="G9" s="12"/>
      <c r="H9" s="12"/>
    </row>
    <row r="10" spans="1:8">
      <c r="A10" s="13" t="s">
        <v>20</v>
      </c>
      <c r="B10" s="14">
        <v>1.2</v>
      </c>
      <c r="C10" s="14">
        <v>0.1</v>
      </c>
      <c r="D10" s="14"/>
      <c r="E10" s="14"/>
      <c r="F10" s="12"/>
      <c r="G10" s="12"/>
      <c r="H10" s="12"/>
    </row>
    <row r="11" spans="1:8">
      <c r="A11" s="13" t="s">
        <v>21</v>
      </c>
      <c r="B11" s="14">
        <v>0.7</v>
      </c>
      <c r="C11" s="14">
        <v>0.12</v>
      </c>
      <c r="D11" s="14"/>
      <c r="E11" s="14"/>
      <c r="F11" s="12"/>
      <c r="G11" s="12"/>
      <c r="H11" s="12"/>
    </row>
    <row r="12" spans="1:8">
      <c r="A12" s="13" t="s">
        <v>22</v>
      </c>
      <c r="B12" s="14">
        <v>0.2</v>
      </c>
      <c r="C12" s="14"/>
      <c r="D12" s="14"/>
      <c r="E12" s="14"/>
      <c r="F12" s="12"/>
      <c r="G12" s="12"/>
      <c r="H12" s="12"/>
    </row>
    <row r="13" spans="1:8">
      <c r="A13" s="13" t="s">
        <v>23</v>
      </c>
      <c r="B13" s="14">
        <v>0.1</v>
      </c>
      <c r="C13" s="14"/>
      <c r="D13" s="14"/>
      <c r="E13" s="14"/>
      <c r="F13" s="12"/>
      <c r="G13" s="12"/>
      <c r="H13" s="12"/>
    </row>
    <row r="14" spans="1:8">
      <c r="A14" s="13" t="s">
        <v>24</v>
      </c>
      <c r="B14" s="14">
        <v>0.5</v>
      </c>
      <c r="C14" s="14">
        <v>0.05</v>
      </c>
      <c r="D14" s="14">
        <v>0.04</v>
      </c>
      <c r="E14" s="14"/>
      <c r="F14" s="12"/>
      <c r="G14" s="12"/>
      <c r="H14" s="12"/>
    </row>
    <row r="15" spans="1:8">
      <c r="A15" s="13"/>
      <c r="B15" s="14"/>
      <c r="C15" s="14"/>
      <c r="D15" s="14"/>
      <c r="E15" s="14"/>
      <c r="F15" s="15"/>
      <c r="G15" s="15"/>
      <c r="H15" s="15"/>
    </row>
    <row r="16" spans="1:8" ht="19.5" thickBot="1">
      <c r="F16" s="15"/>
      <c r="G16" s="16"/>
      <c r="H16" s="16"/>
    </row>
    <row r="17" spans="1:9" ht="19.5" thickBot="1">
      <c r="F17" s="17"/>
      <c r="G17" s="18"/>
      <c r="H17" s="19"/>
    </row>
    <row r="19" spans="1:9">
      <c r="A19" s="138" t="s">
        <v>25</v>
      </c>
      <c r="B19" s="140" t="s">
        <v>26</v>
      </c>
      <c r="C19" s="141"/>
      <c r="D19" s="141"/>
      <c r="E19" s="141"/>
      <c r="F19" s="141"/>
      <c r="G19" s="141"/>
      <c r="H19" s="141"/>
      <c r="I19" s="142"/>
    </row>
    <row r="20" spans="1:9" ht="24">
      <c r="A20" s="139"/>
      <c r="B20" s="20" t="s">
        <v>27</v>
      </c>
      <c r="C20" s="20" t="s">
        <v>28</v>
      </c>
      <c r="D20" s="20" t="s">
        <v>29</v>
      </c>
      <c r="E20" s="20" t="s">
        <v>30</v>
      </c>
      <c r="F20" s="20" t="s">
        <v>31</v>
      </c>
      <c r="G20" s="20" t="s">
        <v>32</v>
      </c>
      <c r="H20" s="20" t="s">
        <v>33</v>
      </c>
      <c r="I20" s="20" t="s">
        <v>34</v>
      </c>
    </row>
    <row r="21" spans="1:9">
      <c r="A21" s="21" t="s">
        <v>35</v>
      </c>
      <c r="B21" s="22">
        <v>0.28999999999999998</v>
      </c>
      <c r="C21" s="22">
        <v>14.9</v>
      </c>
      <c r="D21" s="22">
        <v>0.4</v>
      </c>
      <c r="E21" s="22">
        <v>0.5</v>
      </c>
      <c r="F21" s="22">
        <v>7.9</v>
      </c>
      <c r="G21" s="22" t="s">
        <v>36</v>
      </c>
      <c r="H21" s="22">
        <v>15</v>
      </c>
      <c r="I21" s="22">
        <v>240</v>
      </c>
    </row>
    <row r="22" spans="1:9">
      <c r="A22" s="21" t="s">
        <v>37</v>
      </c>
      <c r="B22" s="22">
        <v>0.11</v>
      </c>
      <c r="C22" s="22">
        <v>10</v>
      </c>
      <c r="D22" s="22">
        <v>0.7</v>
      </c>
      <c r="E22" s="22">
        <v>0.5</v>
      </c>
      <c r="F22" s="22">
        <v>18.2</v>
      </c>
      <c r="G22" s="22" t="s">
        <v>36</v>
      </c>
      <c r="H22" s="22">
        <v>20</v>
      </c>
      <c r="I22" s="22">
        <v>108</v>
      </c>
    </row>
    <row r="23" spans="1:9">
      <c r="A23" s="21" t="s">
        <v>38</v>
      </c>
      <c r="B23" s="22">
        <v>0.12</v>
      </c>
      <c r="C23" s="22">
        <v>8.9</v>
      </c>
      <c r="D23" s="22">
        <v>0.6</v>
      </c>
      <c r="E23" s="22">
        <v>0.5</v>
      </c>
      <c r="F23" s="22">
        <v>14.2</v>
      </c>
      <c r="G23" s="22" t="s">
        <v>36</v>
      </c>
      <c r="H23" s="22">
        <v>50</v>
      </c>
      <c r="I23" s="22">
        <v>110</v>
      </c>
    </row>
    <row r="24" spans="1:9">
      <c r="A24" s="21" t="s">
        <v>39</v>
      </c>
      <c r="B24" s="22">
        <v>0.15</v>
      </c>
      <c r="C24" s="22">
        <v>9.1</v>
      </c>
      <c r="D24" s="22">
        <v>0.5</v>
      </c>
      <c r="E24" s="22">
        <v>0.5</v>
      </c>
      <c r="F24" s="22">
        <v>16.600000000000001</v>
      </c>
      <c r="G24" s="22">
        <v>225</v>
      </c>
      <c r="H24" s="22">
        <v>55</v>
      </c>
      <c r="I24" s="22">
        <v>130</v>
      </c>
    </row>
    <row r="25" spans="1:9">
      <c r="A25" s="21" t="s">
        <v>40</v>
      </c>
      <c r="B25" s="22">
        <v>0.16</v>
      </c>
      <c r="C25" s="22">
        <v>9.8000000000000007</v>
      </c>
      <c r="D25" s="22">
        <v>0.4</v>
      </c>
      <c r="E25" s="22">
        <v>0.3</v>
      </c>
      <c r="F25" s="22">
        <v>10.5</v>
      </c>
      <c r="G25" s="22" t="s">
        <v>36</v>
      </c>
      <c r="H25" s="22">
        <v>64</v>
      </c>
      <c r="I25" s="22">
        <v>125</v>
      </c>
    </row>
    <row r="27" spans="1:9">
      <c r="A27" s="143" t="s">
        <v>41</v>
      </c>
      <c r="B27" s="145" t="s">
        <v>42</v>
      </c>
      <c r="C27" s="146"/>
      <c r="D27" s="147"/>
    </row>
    <row r="28" spans="1:9" ht="25.5">
      <c r="A28" s="144"/>
      <c r="B28" s="23" t="s">
        <v>43</v>
      </c>
      <c r="C28" s="23" t="s">
        <v>44</v>
      </c>
      <c r="D28" s="23" t="s">
        <v>45</v>
      </c>
    </row>
    <row r="29" spans="1:9">
      <c r="A29" s="24" t="s">
        <v>46</v>
      </c>
      <c r="B29" s="24">
        <v>20</v>
      </c>
      <c r="C29" s="24">
        <v>0.1</v>
      </c>
      <c r="D29" s="24">
        <v>0.2</v>
      </c>
    </row>
    <row r="30" spans="1:9">
      <c r="A30" s="24" t="s">
        <v>47</v>
      </c>
      <c r="B30" s="24">
        <v>20</v>
      </c>
      <c r="C30" s="24">
        <v>0.1</v>
      </c>
      <c r="D30" s="24">
        <v>0.2</v>
      </c>
    </row>
    <row r="31" spans="1:9">
      <c r="A31" s="24" t="s">
        <v>48</v>
      </c>
      <c r="B31" s="24">
        <v>10</v>
      </c>
      <c r="C31" s="24">
        <v>0.09</v>
      </c>
      <c r="D31" s="24">
        <v>0.1</v>
      </c>
    </row>
    <row r="32" spans="1:9">
      <c r="A32" s="24" t="s">
        <v>49</v>
      </c>
      <c r="B32" s="24">
        <v>30</v>
      </c>
      <c r="C32" s="24">
        <v>0.24</v>
      </c>
      <c r="D32" s="24">
        <v>0.4</v>
      </c>
    </row>
    <row r="33" spans="1:23">
      <c r="A33" s="24" t="s">
        <v>50</v>
      </c>
      <c r="B33" s="24">
        <v>40</v>
      </c>
      <c r="C33" s="24">
        <v>0.34</v>
      </c>
      <c r="D33" s="24">
        <v>0.6</v>
      </c>
    </row>
    <row r="34" spans="1:23" ht="25.5">
      <c r="A34" s="24" t="s">
        <v>51</v>
      </c>
      <c r="B34" s="24">
        <v>40</v>
      </c>
      <c r="C34" s="24">
        <v>0.35</v>
      </c>
      <c r="D34" s="24">
        <v>0.6</v>
      </c>
    </row>
    <row r="35" spans="1:23">
      <c r="A35" s="24" t="s">
        <v>52</v>
      </c>
      <c r="B35" s="24">
        <v>10</v>
      </c>
      <c r="C35" s="24">
        <v>0.08</v>
      </c>
      <c r="D35" s="24">
        <v>0.1</v>
      </c>
    </row>
    <row r="36" spans="1:23">
      <c r="A36" s="24" t="s">
        <v>53</v>
      </c>
      <c r="B36" s="24"/>
      <c r="C36" s="24">
        <v>0.11</v>
      </c>
      <c r="D36" s="24">
        <v>0.2</v>
      </c>
    </row>
    <row r="37" spans="1:23">
      <c r="A37" s="24" t="s">
        <v>54</v>
      </c>
      <c r="B37" s="24">
        <v>10</v>
      </c>
      <c r="C37" s="24">
        <v>0.17</v>
      </c>
      <c r="D37" s="24">
        <v>0.3</v>
      </c>
    </row>
    <row r="38" spans="1:23">
      <c r="A38" s="24" t="s">
        <v>55</v>
      </c>
      <c r="B38" s="24">
        <v>10</v>
      </c>
      <c r="C38" s="24">
        <v>0.22</v>
      </c>
      <c r="D38" s="24">
        <v>0.4</v>
      </c>
    </row>
    <row r="39" spans="1:23">
      <c r="A39" s="24" t="s">
        <v>56</v>
      </c>
      <c r="B39" s="24">
        <v>10</v>
      </c>
      <c r="C39" s="24">
        <v>0.24</v>
      </c>
      <c r="D39" s="24">
        <v>0.4</v>
      </c>
    </row>
    <row r="40" spans="1:23">
      <c r="A40" s="24" t="s">
        <v>40</v>
      </c>
      <c r="B40" s="24"/>
      <c r="C40" s="24">
        <v>0.06</v>
      </c>
      <c r="D40" s="24">
        <v>0.1</v>
      </c>
    </row>
    <row r="41" spans="1:23">
      <c r="A41" s="24" t="s">
        <v>35</v>
      </c>
      <c r="B41" s="24">
        <v>10</v>
      </c>
      <c r="C41" s="24">
        <v>0.2</v>
      </c>
      <c r="D41" s="24">
        <v>0.3</v>
      </c>
    </row>
    <row r="42" spans="1:23">
      <c r="A42" s="24" t="s">
        <v>57</v>
      </c>
      <c r="B42" s="24">
        <v>70</v>
      </c>
      <c r="C42" s="24">
        <v>0.6</v>
      </c>
      <c r="D42" s="24">
        <v>1</v>
      </c>
    </row>
    <row r="43" spans="1:23">
      <c r="A43" s="24" t="s">
        <v>58</v>
      </c>
      <c r="B43" s="24">
        <v>90</v>
      </c>
      <c r="C43" s="24">
        <v>0.43</v>
      </c>
      <c r="D43" s="24">
        <v>0.7</v>
      </c>
    </row>
    <row r="44" spans="1:23" ht="25.5">
      <c r="A44" s="24" t="s">
        <v>59</v>
      </c>
      <c r="B44" s="24">
        <v>310</v>
      </c>
      <c r="C44" s="24">
        <v>0.68</v>
      </c>
      <c r="D44" s="24">
        <v>1.1000000000000001</v>
      </c>
    </row>
    <row r="45" spans="1:23">
      <c r="A45" s="24" t="s">
        <v>60</v>
      </c>
      <c r="B45" s="24">
        <v>66</v>
      </c>
      <c r="C45" s="24">
        <v>0.8</v>
      </c>
      <c r="D45" s="24">
        <v>1.2</v>
      </c>
      <c r="O45" s="136"/>
      <c r="P45" s="136"/>
      <c r="Q45" s="136"/>
      <c r="R45" s="136"/>
      <c r="S45" s="136"/>
      <c r="T45" s="136"/>
      <c r="U45" s="136"/>
      <c r="V45" s="136"/>
      <c r="W45" s="136"/>
    </row>
    <row r="46" spans="1:23">
      <c r="A46" s="24" t="s">
        <v>61</v>
      </c>
      <c r="B46" s="24">
        <v>272</v>
      </c>
      <c r="C46" s="24">
        <v>0.7</v>
      </c>
      <c r="D46" s="24">
        <v>1.1000000000000001</v>
      </c>
      <c r="O46" s="136"/>
      <c r="P46" s="136"/>
      <c r="Q46" s="136"/>
      <c r="R46" s="136"/>
      <c r="S46" s="136"/>
      <c r="T46" s="136"/>
      <c r="U46" s="136"/>
      <c r="V46" s="136"/>
      <c r="W46" s="136"/>
    </row>
    <row r="47" spans="1:23" ht="25.5">
      <c r="A47" s="24" t="s">
        <v>62</v>
      </c>
      <c r="B47" s="24">
        <v>40</v>
      </c>
      <c r="C47" s="24">
        <v>0.35</v>
      </c>
      <c r="D47" s="24">
        <v>0.6</v>
      </c>
      <c r="O47" s="136"/>
      <c r="P47" s="136"/>
      <c r="Q47" s="136"/>
      <c r="R47" s="136"/>
      <c r="S47" s="136"/>
      <c r="T47" s="136"/>
      <c r="U47" s="136"/>
      <c r="V47" s="136"/>
      <c r="W47" s="136"/>
    </row>
    <row r="48" spans="1:23">
      <c r="O48" s="136"/>
      <c r="P48" s="136"/>
      <c r="Q48" s="136"/>
      <c r="R48" s="136"/>
      <c r="S48" s="136"/>
      <c r="T48" s="136"/>
      <c r="U48" s="136"/>
      <c r="V48" s="136"/>
      <c r="W48" s="136"/>
    </row>
    <row r="49" spans="15:23">
      <c r="O49" s="136"/>
      <c r="P49" s="136"/>
      <c r="Q49" s="136"/>
      <c r="R49" s="136"/>
      <c r="S49" s="136"/>
      <c r="T49" s="136"/>
      <c r="U49" s="136"/>
      <c r="V49" s="136"/>
      <c r="W49" s="136"/>
    </row>
  </sheetData>
  <mergeCells count="7">
    <mergeCell ref="O45:W49"/>
    <mergeCell ref="A1:F1"/>
    <mergeCell ref="A5:C5"/>
    <mergeCell ref="A19:A20"/>
    <mergeCell ref="B19:I19"/>
    <mergeCell ref="A27:A28"/>
    <mergeCell ref="B27:D2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workbookViewId="0"/>
  </sheetViews>
  <sheetFormatPr defaultRowHeight="20.25"/>
  <cols>
    <col min="1" max="1" width="17.28515625" style="82" customWidth="1"/>
    <col min="2" max="2" width="13.42578125" style="82" customWidth="1"/>
    <col min="3" max="3" width="14.140625" style="82" customWidth="1"/>
    <col min="4" max="4" width="16.42578125" style="82" customWidth="1"/>
    <col min="5" max="5" width="9.140625" style="82"/>
    <col min="6" max="6" width="11.140625" style="82" customWidth="1"/>
    <col min="7" max="7" width="12.85546875" style="82" customWidth="1"/>
    <col min="8" max="8" width="12.28515625" style="82" customWidth="1"/>
    <col min="9" max="16384" width="9.140625" style="82"/>
  </cols>
  <sheetData>
    <row r="1" spans="1:27" ht="21" thickBot="1"/>
    <row r="2" spans="1:27" ht="21" customHeight="1" thickBot="1">
      <c r="A2" s="155" t="s">
        <v>109</v>
      </c>
      <c r="B2" s="158" t="s">
        <v>110</v>
      </c>
      <c r="C2" s="159"/>
      <c r="D2" s="159"/>
      <c r="E2" s="159"/>
      <c r="F2" s="159"/>
      <c r="G2" s="159"/>
      <c r="H2" s="160"/>
      <c r="J2" s="148" t="s">
        <v>168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7" ht="40.5">
      <c r="A3" s="156"/>
      <c r="B3" s="161" t="s">
        <v>111</v>
      </c>
      <c r="C3" s="162"/>
      <c r="D3" s="83" t="s">
        <v>112</v>
      </c>
      <c r="E3" s="155" t="s">
        <v>113</v>
      </c>
      <c r="F3" s="155" t="s">
        <v>114</v>
      </c>
      <c r="G3" s="83" t="s">
        <v>115</v>
      </c>
      <c r="H3" s="155" t="s">
        <v>116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</row>
    <row r="4" spans="1:27" ht="21" thickBot="1">
      <c r="A4" s="157"/>
      <c r="B4" s="163" t="s">
        <v>117</v>
      </c>
      <c r="C4" s="164"/>
      <c r="D4" s="84" t="s">
        <v>118</v>
      </c>
      <c r="E4" s="157"/>
      <c r="F4" s="157"/>
      <c r="G4" s="84" t="s">
        <v>119</v>
      </c>
      <c r="H4" s="157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ht="21" thickBot="1">
      <c r="A5" s="85" t="s">
        <v>120</v>
      </c>
      <c r="B5" s="85" t="s">
        <v>121</v>
      </c>
      <c r="C5" s="85" t="s">
        <v>122</v>
      </c>
      <c r="D5" s="85" t="s">
        <v>123</v>
      </c>
      <c r="E5" s="85" t="s">
        <v>123</v>
      </c>
      <c r="F5" s="85" t="s">
        <v>123</v>
      </c>
      <c r="G5" s="85" t="s">
        <v>123</v>
      </c>
      <c r="H5" s="85" t="s">
        <v>123</v>
      </c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</row>
    <row r="6" spans="1:27" ht="21" thickBot="1">
      <c r="A6" s="85" t="s">
        <v>124</v>
      </c>
      <c r="B6" s="85" t="s">
        <v>125</v>
      </c>
      <c r="C6" s="85" t="s">
        <v>122</v>
      </c>
      <c r="D6" s="85" t="s">
        <v>123</v>
      </c>
      <c r="E6" s="85" t="s">
        <v>123</v>
      </c>
      <c r="F6" s="85" t="s">
        <v>123</v>
      </c>
      <c r="G6" s="85" t="s">
        <v>123</v>
      </c>
      <c r="H6" s="85" t="s">
        <v>123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ht="41.25" thickBot="1">
      <c r="A7" s="85" t="s">
        <v>126</v>
      </c>
      <c r="B7" s="85" t="s">
        <v>127</v>
      </c>
      <c r="C7" s="85" t="s">
        <v>128</v>
      </c>
      <c r="D7" s="86">
        <v>4.7222222222222221E-2</v>
      </c>
      <c r="E7" s="85" t="s">
        <v>129</v>
      </c>
      <c r="F7" s="85" t="s">
        <v>123</v>
      </c>
      <c r="G7" s="85" t="s">
        <v>123</v>
      </c>
      <c r="H7" s="85" t="s">
        <v>123</v>
      </c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</row>
    <row r="8" spans="1:27" ht="41.25" thickBot="1">
      <c r="A8" s="85" t="s">
        <v>130</v>
      </c>
      <c r="B8" s="85" t="s">
        <v>131</v>
      </c>
      <c r="C8" s="85" t="s">
        <v>132</v>
      </c>
      <c r="D8" s="86">
        <v>4.7222222222222221E-2</v>
      </c>
      <c r="E8" s="85" t="s">
        <v>129</v>
      </c>
      <c r="F8" s="85" t="s">
        <v>123</v>
      </c>
      <c r="G8" s="85" t="s">
        <v>123</v>
      </c>
      <c r="H8" s="85" t="s">
        <v>133</v>
      </c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spans="1:27" ht="41.25" thickBot="1">
      <c r="A9" s="85" t="s">
        <v>134</v>
      </c>
      <c r="B9" s="85" t="s">
        <v>135</v>
      </c>
      <c r="C9" s="85" t="s">
        <v>132</v>
      </c>
      <c r="D9" s="86">
        <v>4.7222222222222221E-2</v>
      </c>
      <c r="E9" s="85" t="s">
        <v>129</v>
      </c>
      <c r="F9" s="85" t="s">
        <v>123</v>
      </c>
      <c r="G9" s="85" t="s">
        <v>129</v>
      </c>
      <c r="H9" s="85" t="s">
        <v>136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</row>
    <row r="10" spans="1:27" ht="21" thickBot="1">
      <c r="A10" s="85" t="s">
        <v>137</v>
      </c>
      <c r="B10" s="85" t="s">
        <v>138</v>
      </c>
      <c r="C10" s="85" t="s">
        <v>132</v>
      </c>
      <c r="D10" s="86">
        <v>4.7916666666666663E-2</v>
      </c>
      <c r="E10" s="85">
        <v>0.2</v>
      </c>
      <c r="F10" s="85" t="s">
        <v>123</v>
      </c>
      <c r="G10" s="85">
        <v>0.2</v>
      </c>
      <c r="H10" s="85">
        <v>0.6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21" thickBot="1">
      <c r="A11" s="85" t="s">
        <v>139</v>
      </c>
      <c r="B11" s="85" t="s">
        <v>135</v>
      </c>
      <c r="C11" s="85" t="s">
        <v>132</v>
      </c>
      <c r="D11" s="86">
        <v>4.8611111111111112E-2</v>
      </c>
      <c r="E11" s="85">
        <v>0.3</v>
      </c>
      <c r="F11" s="85" t="s">
        <v>129</v>
      </c>
      <c r="G11" s="85">
        <v>0.3</v>
      </c>
      <c r="H11" s="85">
        <v>0.9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</row>
    <row r="12" spans="1:27" ht="21" thickBot="1">
      <c r="A12" s="85" t="s">
        <v>140</v>
      </c>
      <c r="B12" s="85" t="s">
        <v>135</v>
      </c>
      <c r="C12" s="85" t="s">
        <v>132</v>
      </c>
      <c r="D12" s="86">
        <v>4.8611111111111112E-2</v>
      </c>
      <c r="E12" s="85">
        <v>0.5</v>
      </c>
      <c r="F12" s="85" t="s">
        <v>129</v>
      </c>
      <c r="G12" s="85">
        <v>0.5</v>
      </c>
      <c r="H12" s="85">
        <v>1.1000000000000001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</row>
    <row r="13" spans="1:27" ht="21" thickBot="1">
      <c r="A13" s="85" t="s">
        <v>141</v>
      </c>
      <c r="B13" s="85" t="s">
        <v>135</v>
      </c>
      <c r="C13" s="85" t="s">
        <v>132</v>
      </c>
      <c r="D13" s="86">
        <v>4.8611111111111112E-2</v>
      </c>
      <c r="E13" s="85">
        <v>0.7</v>
      </c>
      <c r="F13" s="85">
        <v>0.5</v>
      </c>
      <c r="G13" s="85">
        <v>0.5</v>
      </c>
      <c r="H13" s="85">
        <v>1.1000000000000001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</row>
    <row r="14" spans="1:27" ht="21" thickBot="1">
      <c r="A14" s="85" t="s">
        <v>142</v>
      </c>
      <c r="B14" s="85" t="s">
        <v>135</v>
      </c>
      <c r="C14" s="85" t="s">
        <v>132</v>
      </c>
      <c r="D14" s="86">
        <v>4.8611111111111112E-2</v>
      </c>
      <c r="E14" s="85">
        <v>1</v>
      </c>
      <c r="F14" s="85">
        <v>1</v>
      </c>
      <c r="G14" s="85">
        <v>1.1000000000000001</v>
      </c>
      <c r="H14" s="85">
        <v>1.2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</row>
    <row r="15" spans="1:27" ht="21" thickBot="1">
      <c r="A15" s="85" t="s">
        <v>143</v>
      </c>
      <c r="B15" s="85" t="s">
        <v>135</v>
      </c>
      <c r="C15" s="85" t="s">
        <v>132</v>
      </c>
      <c r="D15" s="86">
        <v>4.8611111111111112E-2</v>
      </c>
      <c r="E15" s="85">
        <v>1.3</v>
      </c>
      <c r="F15" s="85">
        <v>1.5</v>
      </c>
      <c r="G15" s="85">
        <v>1.5</v>
      </c>
      <c r="H15" s="85">
        <v>1.2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</row>
    <row r="16" spans="1:27">
      <c r="A16" s="149" t="s">
        <v>144</v>
      </c>
      <c r="B16" s="150"/>
      <c r="C16" s="150"/>
      <c r="D16" s="150"/>
      <c r="E16" s="150"/>
      <c r="F16" s="150"/>
      <c r="G16" s="150"/>
      <c r="H16" s="151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</row>
    <row r="17" spans="1:27" ht="21" thickBot="1">
      <c r="A17" s="152" t="s">
        <v>145</v>
      </c>
      <c r="B17" s="153"/>
      <c r="C17" s="153"/>
      <c r="D17" s="153"/>
      <c r="E17" s="153"/>
      <c r="F17" s="153"/>
      <c r="G17" s="153"/>
      <c r="H17" s="154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1:27"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1:27"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1:27" ht="61.5" customHeight="1"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30" spans="1:27">
      <c r="A30" s="102"/>
      <c r="C30" s="102"/>
    </row>
    <row r="33" spans="5:5">
      <c r="E33" s="103"/>
    </row>
    <row r="34" spans="5:5">
      <c r="E34" s="103"/>
    </row>
    <row r="35" spans="5:5">
      <c r="E35" s="104"/>
    </row>
  </sheetData>
  <mergeCells count="10">
    <mergeCell ref="J2:AA23"/>
    <mergeCell ref="A16:H16"/>
    <mergeCell ref="A17:H17"/>
    <mergeCell ref="A2:A4"/>
    <mergeCell ref="B2:H2"/>
    <mergeCell ref="B3:C3"/>
    <mergeCell ref="E3:E4"/>
    <mergeCell ref="F3:F4"/>
    <mergeCell ref="H3:H4"/>
    <mergeCell ref="B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Подсчёт рациона 1 мес. - 7 мес.</vt:lpstr>
      <vt:lpstr>Подсчёт рациона 8 мес. - 2 г.</vt:lpstr>
      <vt:lpstr>Данные</vt:lpstr>
      <vt:lpstr>Рацион для телят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2014-08-14T18:44:12Z</dcterms:modified>
</cp:coreProperties>
</file>