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1020" activeTab="0"/>
  </bookViews>
  <sheets>
    <sheet name="План" sheetId="1" r:id="rId1"/>
    <sheet name="Слова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<sst xmlns="http://schemas.openxmlformats.org/spreadsheetml/2006/main" count="87" uniqueCount="69">
  <si>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План рекламной кампании на Яндекс.Директе</t>
  </si>
  <si>
    <t>срок кампании: 1 месяц</t>
  </si>
  <si>
    <t>Регионы показа: Москва и область</t>
  </si>
  <si>
    <t>Места размещения рекламных материалов**</t>
  </si>
  <si>
    <t>Рекламный носитель</t>
  </si>
  <si>
    <t>Время размещения</t>
  </si>
  <si>
    <t>Показы рекламных материалов (прогноз)</t>
  </si>
  <si>
    <t>в день</t>
  </si>
  <si>
    <t>всего</t>
  </si>
  <si>
    <t>Средний CTR,%</t>
  </si>
  <si>
    <t>Переходы</t>
  </si>
  <si>
    <t>Средняя цена за клик, у.е. (с учетом НДС)
1 у.е. = 30.00 руб.</t>
  </si>
  <si>
    <t>Стоимость за кампанию***, руб. (с учетом НДС)</t>
  </si>
  <si>
    <t>Директ</t>
  </si>
  <si>
    <t>По словам*</t>
  </si>
  <si>
    <t>текстовый блок 33+75 символов</t>
  </si>
  <si>
    <t>по мере расхода бюджета, примерно месяц</t>
  </si>
  <si>
    <t>выбранных позиций</t>
  </si>
  <si>
    <t>Средние цены за клик указаны по состоянию на 12.11.2014 и могут быть изменены без предварительного уведомления.</t>
  </si>
  <si>
    <t xml:space="preserve">*    Реклама будет показываться только тогда, когда в запросе пользователя будут присутствовать указанные рекламодателем слова или словосочетания.
Предварительный список рекомендуемых ключевых фраз для показа рекламы можно посмотреть на странице "Слова" данного плана.
</t>
  </si>
  <si>
    <t>**   Объявления, размещенные через Яндекс.Директ, могут быть показаны на всех страницах выдачи результатов поиска Яндекса по выбранному вами запросу, а также на страницах сайтов-участников Рекламной сети Яндекса, на страницах результатов поиска по Каталогу Яндекса, на страницах результатов поиска по Яндекс.Адресам и по Блогам, на страницах просмотра всех объявлений Яндекс.Директа по ключевым словам.</t>
  </si>
  <si>
    <t>***  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Яндекса и настройки временного таргетинга.</t>
  </si>
  <si>
    <t>(Предложение слов)</t>
  </si>
  <si>
    <t>Срок кампании 1 месяц</t>
  </si>
  <si>
    <t>Предложенные фразы</t>
  </si>
  <si>
    <t>Позиция</t>
  </si>
  <si>
    <t>Количество показов в месяц* (прогноз)</t>
  </si>
  <si>
    <t>Примерное количество переходов в месяц (по выбранной позиции)*</t>
  </si>
  <si>
    <t>Примерное количество переходов в месяц (по спецразмещению)*</t>
  </si>
  <si>
    <t>Примерное количество переходов в месяц (по 1-му месту)*</t>
  </si>
  <si>
    <t>Примерное количество переходов в месяц (по гарантии)*</t>
  </si>
  <si>
    <t>Прогноз CTR (по выбранной позиции)</t>
  </si>
  <si>
    <t>Прогноз CTR (по спецразмещению)</t>
  </si>
  <si>
    <t>Прогноз CTR (по 1-му месту)</t>
  </si>
  <si>
    <t>Прогноз CTR (по гарантии)</t>
  </si>
  <si>
    <t>Средняя цена клика (по выбранной позиции), у.е. ***</t>
  </si>
  <si>
    <t>Примерная цена клика (по спецразмещению), у.е. ***</t>
  </si>
  <si>
    <t>Примерная цена клика (по 1-му месту), у.е. ***</t>
  </si>
  <si>
    <t>Примерная цена клика (по гарантии), у.е. ***</t>
  </si>
  <si>
    <t>Примерный бюджет, руб. (по выбранной позиции)</t>
  </si>
  <si>
    <t>Примерный бюджет, руб. (по спецразмещению)</t>
  </si>
  <si>
    <t>Примерный бюджет, руб. (по 1-му месту)</t>
  </si>
  <si>
    <t>Примерный бюджет, руб. (по гарантии)</t>
  </si>
  <si>
    <t>деревенские продукты</t>
  </si>
  <si>
    <t>гарантия</t>
  </si>
  <si>
    <t>доставка фермерских продуктов</t>
  </si>
  <si>
    <t>интернет магазин фермерских продуктов</t>
  </si>
  <si>
    <t>купить фермерские продукты</t>
  </si>
  <si>
    <t>магазин натуральных продуктов</t>
  </si>
  <si>
    <t>магазин фермерских продуктов</t>
  </si>
  <si>
    <t>магазин экопродуктов</t>
  </si>
  <si>
    <t>натуральные продукты</t>
  </si>
  <si>
    <t>продукты с фермы</t>
  </si>
  <si>
    <t>фермерская продукция</t>
  </si>
  <si>
    <t>фермерские продукты</t>
  </si>
  <si>
    <t>фермерские продукты на дом</t>
  </si>
  <si>
    <t>фермерское мясо</t>
  </si>
  <si>
    <t>фермерское мясо магазин</t>
  </si>
  <si>
    <t>экологически чистые продукты</t>
  </si>
  <si>
    <t>экологические продукты</t>
  </si>
  <si>
    <t>экопродукты</t>
  </si>
  <si>
    <t>Итого с учетом выбранных позиций**</t>
  </si>
  <si>
    <t xml:space="preserve">       Средние цены за клик указаны по состоянию на 12.11.2014 и могут быть изменены без предварительного уведомления.</t>
  </si>
  <si>
    <t>*      Число показов и переходов указано по данным за предыдущий месяц.</t>
  </si>
  <si>
    <t>**     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Яндекса и настройки временного таргетинга.</t>
  </si>
  <si>
    <t>***    1 у.е. = 30.00 руб.</t>
  </si>
  <si>
    <t xml:space="preserve">       Реклама по слову (или словосочетанию) будет показываться во всех и только в тех случаях, когда в запросе присутствует это слово (или словосочетание). Так, реклама по слову "мебель" будет показана и тому, кто спросил "мебель", и тому, кто спросил "каталог мебели".</t>
  </si>
  <si>
    <t xml:space="preserve">       "Минус-слова" используются для дополнительного уточнения слов (словосочетаний). Так, реклама по условию "шкаф -жарочный" будет показана по запросам "продажа шкафов", "шкаф-купе", но не будет показана по запросу "жарочный шкаф".</t>
  </si>
  <si>
    <t xml:space="preserve">       В случае, если цена за клик окажется недостаточной для входа в гарантированные показы, реальное количество показов и бюджет по соответствующим словам (словосочетаниям) может оказаться существенно меньше прогнозируемого.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</si>
</sst>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0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10"/>
      <name val="Arial"/>
      <family val="0"/>
    </font>
    <font>
      <i/>
      <sz val="10"/>
      <color indexed="2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1E1E1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373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showGridLines="0" tabSelected="1" zoomScalePageLayoutView="0" workbookViewId="0" topLeftCell="A2">
      <selection activeCell="A13" sqref="A13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4" width="13.7109375" style="0" customWidth="1"/>
    <col min="5" max="6" width="10.7109375" style="0" customWidth="1"/>
    <col min="8" max="8" width="10.7109375" style="0" customWidth="1"/>
    <col min="9" max="9" width="7.7109375" style="0" customWidth="1"/>
    <col min="10" max="10" width="10.7109375" style="0" customWidth="1"/>
    <col min="11" max="11" width="12.7109375" style="0" customWidth="1"/>
  </cols>
  <sheetData>
    <row r="1" ht="409.5" customHeight="1" hidden="1"/>
    <row r="2" spans="1:11" ht="19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3"/>
    </row>
    <row r="3" spans="1:11" ht="19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4"/>
    </row>
    <row r="4" spans="1:11" ht="13.5" customHeight="1">
      <c r="A4" s="24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5"/>
    </row>
    <row r="5" spans="1:11" ht="42.75" customHeight="1">
      <c r="A5" s="26" t="s">
        <v>3</v>
      </c>
      <c r="B5" s="27"/>
      <c r="C5" s="27" t="s">
        <v>4</v>
      </c>
      <c r="D5" s="27" t="s">
        <v>5</v>
      </c>
      <c r="E5" s="27" t="s">
        <v>6</v>
      </c>
      <c r="F5" s="27"/>
      <c r="G5" s="27" t="s">
        <v>9</v>
      </c>
      <c r="H5" s="27" t="s">
        <v>10</v>
      </c>
      <c r="I5" s="27" t="s">
        <v>11</v>
      </c>
      <c r="J5" s="27"/>
      <c r="K5" s="28" t="s">
        <v>12</v>
      </c>
    </row>
    <row r="6" spans="1:11" ht="24.75" customHeight="1">
      <c r="A6" s="26"/>
      <c r="B6" s="27"/>
      <c r="C6" s="27"/>
      <c r="D6" s="27"/>
      <c r="E6" s="1" t="s">
        <v>7</v>
      </c>
      <c r="F6" s="1" t="s">
        <v>8</v>
      </c>
      <c r="G6" s="27"/>
      <c r="H6" s="27"/>
      <c r="I6" s="27"/>
      <c r="J6" s="27"/>
      <c r="K6" s="28"/>
    </row>
    <row r="7" spans="1:11" ht="33" customHeight="1">
      <c r="A7" s="8" t="s">
        <v>13</v>
      </c>
      <c r="B7" s="7" t="s">
        <v>14</v>
      </c>
      <c r="C7" s="7" t="s">
        <v>15</v>
      </c>
      <c r="D7" s="7" t="s">
        <v>16</v>
      </c>
      <c r="E7" s="5">
        <f>ROUND(Слова!C24/30,0)</f>
        <v>627</v>
      </c>
      <c r="F7" s="5">
        <f>Слова!C24</f>
        <v>18810</v>
      </c>
      <c r="G7" s="6">
        <f>IF(План!F7&lt;&gt;0,H7/F7*100,"-")</f>
        <v>1.6427432216905902</v>
      </c>
      <c r="H7" s="5">
        <f>Слова!D24</f>
        <v>309</v>
      </c>
      <c r="I7" s="6">
        <f>IF(План!H7&lt;&gt;0,K7/H7/30,"-")</f>
        <v>0.49877022653721687</v>
      </c>
      <c r="J7" s="5" t="s">
        <v>17</v>
      </c>
      <c r="K7" s="9">
        <f>Слова!P24</f>
        <v>4623.6</v>
      </c>
    </row>
    <row r="8" ht="33" customHeight="1"/>
    <row r="9" spans="1:11" ht="16.5" customHeight="1">
      <c r="A9" s="29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22.5" customHeight="1">
      <c r="A10" s="30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37.5" customHeight="1">
      <c r="A11" s="30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37.5" customHeight="1">
      <c r="A12" s="30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</sheetData>
  <sheetProtection/>
  <mergeCells count="15">
    <mergeCell ref="K5:K6"/>
    <mergeCell ref="A9:K9"/>
    <mergeCell ref="A10:K10"/>
    <mergeCell ref="A11:K11"/>
    <mergeCell ref="A12:K12"/>
    <mergeCell ref="A2:J2"/>
    <mergeCell ref="A3:J3"/>
    <mergeCell ref="A4:K4"/>
    <mergeCell ref="A5:B6"/>
    <mergeCell ref="C5:C6"/>
    <mergeCell ref="D5:D6"/>
    <mergeCell ref="E5:F5"/>
    <mergeCell ref="G5:G6"/>
    <mergeCell ref="H5:H6"/>
    <mergeCell ref="I5:J6"/>
  </mergeCells>
  <printOptions/>
  <pageMargins left="0.75" right="0.75" top="1" bottom="1" header="0.5" footer="0.5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2:S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3" max="20" width="12.7109375" style="0" customWidth="1"/>
  </cols>
  <sheetData>
    <row r="1" ht="64.5" customHeight="1"/>
    <row r="2" spans="1:19" ht="19.5" customHeight="1">
      <c r="A2" s="3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8" customHeight="1">
      <c r="A3" s="3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5"/>
    </row>
    <row r="4" spans="1:19" ht="18" customHeight="1">
      <c r="A4" s="3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5"/>
      <c r="S4" s="25"/>
    </row>
    <row r="5" spans="1:19" ht="12" customHeight="1">
      <c r="A5" s="34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4"/>
    </row>
    <row r="6" spans="1:19" ht="76.5" customHeight="1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  <c r="M6" s="1" t="s">
        <v>36</v>
      </c>
      <c r="N6" s="1" t="s">
        <v>37</v>
      </c>
      <c r="O6" s="1" t="s">
        <v>38</v>
      </c>
      <c r="P6" s="1" t="s">
        <v>39</v>
      </c>
      <c r="Q6" s="1" t="s">
        <v>40</v>
      </c>
      <c r="R6" s="1" t="s">
        <v>41</v>
      </c>
      <c r="S6" s="1" t="s">
        <v>42</v>
      </c>
    </row>
    <row r="7" spans="1:19" ht="12">
      <c r="A7" s="12" t="s">
        <v>43</v>
      </c>
      <c r="B7" s="12" t="s">
        <v>44</v>
      </c>
      <c r="C7" s="10">
        <v>398</v>
      </c>
      <c r="D7" s="10">
        <v>11</v>
      </c>
      <c r="E7" s="10">
        <v>49</v>
      </c>
      <c r="F7" s="10">
        <v>12</v>
      </c>
      <c r="G7" s="11">
        <v>11</v>
      </c>
      <c r="H7" s="13">
        <v>2.7638190954773902</v>
      </c>
      <c r="I7" s="13">
        <v>12.3115577889447</v>
      </c>
      <c r="J7" s="13">
        <v>3.01507537688442</v>
      </c>
      <c r="K7" s="14">
        <v>2.7638190954773902</v>
      </c>
      <c r="L7" s="13">
        <v>0.1</v>
      </c>
      <c r="M7" s="13">
        <v>2.13</v>
      </c>
      <c r="N7" s="13">
        <v>0.97</v>
      </c>
      <c r="O7" s="14">
        <v>0.1</v>
      </c>
      <c r="P7" s="13">
        <f aca="true" t="shared" si="0" ref="P7:P23">D7*L7*30</f>
        <v>33</v>
      </c>
      <c r="Q7" s="13">
        <f aca="true" t="shared" si="1" ref="Q7:Q23">E7*M7*30</f>
        <v>3131.1</v>
      </c>
      <c r="R7" s="13">
        <f aca="true" t="shared" si="2" ref="R7:R23">F7*N7*30</f>
        <v>349.20000000000005</v>
      </c>
      <c r="S7" s="14">
        <f aca="true" t="shared" si="3" ref="S7:S23">G7*O7*30</f>
        <v>33</v>
      </c>
    </row>
    <row r="8" spans="1:19" ht="12">
      <c r="A8" s="12" t="s">
        <v>45</v>
      </c>
      <c r="B8" s="12" t="s">
        <v>44</v>
      </c>
      <c r="C8" s="10">
        <v>956</v>
      </c>
      <c r="D8" s="10">
        <v>30</v>
      </c>
      <c r="E8" s="10">
        <v>252</v>
      </c>
      <c r="F8" s="10">
        <v>33</v>
      </c>
      <c r="G8" s="11">
        <v>30</v>
      </c>
      <c r="H8" s="13">
        <v>3.13807531380753</v>
      </c>
      <c r="I8" s="13">
        <v>26.3598326359833</v>
      </c>
      <c r="J8" s="13">
        <v>3.45188284518828</v>
      </c>
      <c r="K8" s="14">
        <v>3.13807531380753</v>
      </c>
      <c r="L8" s="13">
        <v>0.56</v>
      </c>
      <c r="M8" s="13">
        <v>1.26</v>
      </c>
      <c r="N8" s="13">
        <v>2.36</v>
      </c>
      <c r="O8" s="14">
        <v>0.56</v>
      </c>
      <c r="P8" s="13">
        <f t="shared" si="0"/>
        <v>504</v>
      </c>
      <c r="Q8" s="13">
        <f t="shared" si="1"/>
        <v>9525.599999999999</v>
      </c>
      <c r="R8" s="13">
        <f t="shared" si="2"/>
        <v>2336.3999999999996</v>
      </c>
      <c r="S8" s="14">
        <f t="shared" si="3"/>
        <v>504</v>
      </c>
    </row>
    <row r="9" spans="1:19" ht="12">
      <c r="A9" s="12" t="s">
        <v>46</v>
      </c>
      <c r="B9" s="12" t="s">
        <v>44</v>
      </c>
      <c r="C9" s="10">
        <v>168</v>
      </c>
      <c r="D9" s="10">
        <v>2</v>
      </c>
      <c r="E9" s="10">
        <v>8</v>
      </c>
      <c r="F9" s="10">
        <v>2</v>
      </c>
      <c r="G9" s="11">
        <v>2</v>
      </c>
      <c r="H9" s="13">
        <v>1.19047619047619</v>
      </c>
      <c r="I9" s="13">
        <v>4.76190476190476</v>
      </c>
      <c r="J9" s="13">
        <v>1.19047619047619</v>
      </c>
      <c r="K9" s="14">
        <v>1.19047619047619</v>
      </c>
      <c r="L9" s="13">
        <v>1.24</v>
      </c>
      <c r="M9" s="13">
        <v>3.75</v>
      </c>
      <c r="N9" s="13">
        <v>1.25</v>
      </c>
      <c r="O9" s="14">
        <v>1.24</v>
      </c>
      <c r="P9" s="13">
        <f t="shared" si="0"/>
        <v>74.4</v>
      </c>
      <c r="Q9" s="13">
        <f t="shared" si="1"/>
        <v>900</v>
      </c>
      <c r="R9" s="13">
        <f t="shared" si="2"/>
        <v>75</v>
      </c>
      <c r="S9" s="14">
        <f t="shared" si="3"/>
        <v>74.4</v>
      </c>
    </row>
    <row r="10" spans="1:19" ht="12">
      <c r="A10" s="12" t="s">
        <v>47</v>
      </c>
      <c r="B10" s="12" t="s">
        <v>44</v>
      </c>
      <c r="C10" s="10">
        <v>270</v>
      </c>
      <c r="D10" s="10">
        <v>4</v>
      </c>
      <c r="E10" s="10">
        <v>60</v>
      </c>
      <c r="F10" s="10">
        <v>4</v>
      </c>
      <c r="G10" s="11">
        <v>4</v>
      </c>
      <c r="H10" s="13">
        <v>1.48148148148148</v>
      </c>
      <c r="I10" s="13">
        <v>22.2222222222222</v>
      </c>
      <c r="J10" s="13">
        <v>1.48148148148148</v>
      </c>
      <c r="K10" s="14">
        <v>1.48148148148148</v>
      </c>
      <c r="L10" s="13">
        <v>2.37</v>
      </c>
      <c r="M10" s="13">
        <v>3.34</v>
      </c>
      <c r="N10" s="13">
        <v>2.45</v>
      </c>
      <c r="O10" s="14">
        <v>2.37</v>
      </c>
      <c r="P10" s="13">
        <f t="shared" si="0"/>
        <v>284.40000000000003</v>
      </c>
      <c r="Q10" s="13">
        <f t="shared" si="1"/>
        <v>6011.999999999999</v>
      </c>
      <c r="R10" s="13">
        <f t="shared" si="2"/>
        <v>294</v>
      </c>
      <c r="S10" s="14">
        <f t="shared" si="3"/>
        <v>284.40000000000003</v>
      </c>
    </row>
    <row r="11" spans="1:19" ht="12">
      <c r="A11" s="12" t="s">
        <v>48</v>
      </c>
      <c r="B11" s="12" t="s">
        <v>44</v>
      </c>
      <c r="C11" s="10">
        <v>344</v>
      </c>
      <c r="D11" s="10">
        <v>7</v>
      </c>
      <c r="E11" s="10">
        <v>34</v>
      </c>
      <c r="F11" s="10">
        <v>8</v>
      </c>
      <c r="G11" s="11">
        <v>7</v>
      </c>
      <c r="H11" s="13">
        <v>2.03488372093023</v>
      </c>
      <c r="I11" s="13">
        <v>9.88372093023256</v>
      </c>
      <c r="J11" s="13">
        <v>2.32558139534884</v>
      </c>
      <c r="K11" s="14">
        <v>2.03488372093023</v>
      </c>
      <c r="L11" s="13">
        <v>0.66</v>
      </c>
      <c r="M11" s="13">
        <v>1.62</v>
      </c>
      <c r="N11" s="13">
        <v>0.67</v>
      </c>
      <c r="O11" s="14">
        <v>0.66</v>
      </c>
      <c r="P11" s="13">
        <f t="shared" si="0"/>
        <v>138.6</v>
      </c>
      <c r="Q11" s="13">
        <f t="shared" si="1"/>
        <v>1652.4</v>
      </c>
      <c r="R11" s="13">
        <f t="shared" si="2"/>
        <v>160.8</v>
      </c>
      <c r="S11" s="14">
        <f t="shared" si="3"/>
        <v>138.6</v>
      </c>
    </row>
    <row r="12" spans="1:19" ht="12">
      <c r="A12" s="12" t="s">
        <v>49</v>
      </c>
      <c r="B12" s="12" t="s">
        <v>44</v>
      </c>
      <c r="C12" s="10">
        <v>599</v>
      </c>
      <c r="D12" s="10">
        <v>9</v>
      </c>
      <c r="E12" s="10">
        <v>92</v>
      </c>
      <c r="F12" s="10">
        <v>10</v>
      </c>
      <c r="G12" s="11">
        <v>9</v>
      </c>
      <c r="H12" s="13">
        <v>1.5025041736226998</v>
      </c>
      <c r="I12" s="13">
        <v>15.3589315525876</v>
      </c>
      <c r="J12" s="13">
        <v>1.6694490818030001</v>
      </c>
      <c r="K12" s="14">
        <v>1.5025041736226998</v>
      </c>
      <c r="L12" s="13">
        <v>0.62</v>
      </c>
      <c r="M12" s="13">
        <v>3.4</v>
      </c>
      <c r="N12" s="13">
        <v>0.98</v>
      </c>
      <c r="O12" s="14">
        <v>0.62</v>
      </c>
      <c r="P12" s="13">
        <f t="shared" si="0"/>
        <v>167.4</v>
      </c>
      <c r="Q12" s="13">
        <f t="shared" si="1"/>
        <v>9384</v>
      </c>
      <c r="R12" s="13">
        <f t="shared" si="2"/>
        <v>294</v>
      </c>
      <c r="S12" s="14">
        <f t="shared" si="3"/>
        <v>167.4</v>
      </c>
    </row>
    <row r="13" spans="1:19" ht="12">
      <c r="A13" s="12" t="s">
        <v>50</v>
      </c>
      <c r="B13" s="12" t="s">
        <v>44</v>
      </c>
      <c r="C13" s="10">
        <v>472</v>
      </c>
      <c r="D13" s="10">
        <v>21</v>
      </c>
      <c r="E13" s="10">
        <v>71</v>
      </c>
      <c r="F13" s="10">
        <v>23</v>
      </c>
      <c r="G13" s="11">
        <v>21</v>
      </c>
      <c r="H13" s="13">
        <v>4.44915254237288</v>
      </c>
      <c r="I13" s="13">
        <v>15.0423728813559</v>
      </c>
      <c r="J13" s="13">
        <v>4.8728813559322</v>
      </c>
      <c r="K13" s="14">
        <v>4.44915254237288</v>
      </c>
      <c r="L13" s="13">
        <v>0.13</v>
      </c>
      <c r="M13" s="13">
        <v>1.75</v>
      </c>
      <c r="N13" s="13">
        <v>0.48</v>
      </c>
      <c r="O13" s="14">
        <v>0.13</v>
      </c>
      <c r="P13" s="13">
        <f t="shared" si="0"/>
        <v>81.9</v>
      </c>
      <c r="Q13" s="13">
        <f t="shared" si="1"/>
        <v>3727.5</v>
      </c>
      <c r="R13" s="13">
        <f t="shared" si="2"/>
        <v>331.2</v>
      </c>
      <c r="S13" s="14">
        <f t="shared" si="3"/>
        <v>81.9</v>
      </c>
    </row>
    <row r="14" spans="1:19" ht="12">
      <c r="A14" s="12" t="s">
        <v>51</v>
      </c>
      <c r="B14" s="12" t="s">
        <v>44</v>
      </c>
      <c r="C14" s="10">
        <v>2709</v>
      </c>
      <c r="D14" s="10">
        <v>18</v>
      </c>
      <c r="E14" s="10">
        <v>194</v>
      </c>
      <c r="F14" s="10">
        <v>20</v>
      </c>
      <c r="G14" s="11">
        <v>18</v>
      </c>
      <c r="H14" s="13">
        <v>0.664451827242525</v>
      </c>
      <c r="I14" s="13">
        <v>7.16131413805832</v>
      </c>
      <c r="J14" s="13">
        <v>0.73827980804725</v>
      </c>
      <c r="K14" s="14">
        <v>0.664451827242525</v>
      </c>
      <c r="L14" s="13">
        <v>0.55</v>
      </c>
      <c r="M14" s="13">
        <v>1.75</v>
      </c>
      <c r="N14" s="13">
        <v>2.56</v>
      </c>
      <c r="O14" s="14">
        <v>0.55</v>
      </c>
      <c r="P14" s="13">
        <f t="shared" si="0"/>
        <v>297</v>
      </c>
      <c r="Q14" s="13">
        <f t="shared" si="1"/>
        <v>10185</v>
      </c>
      <c r="R14" s="13">
        <f t="shared" si="2"/>
        <v>1536</v>
      </c>
      <c r="S14" s="14">
        <f t="shared" si="3"/>
        <v>297</v>
      </c>
    </row>
    <row r="15" spans="1:19" ht="12">
      <c r="A15" s="12" t="s">
        <v>52</v>
      </c>
      <c r="B15" s="12" t="s">
        <v>44</v>
      </c>
      <c r="C15" s="10">
        <v>1114</v>
      </c>
      <c r="D15" s="10">
        <v>20</v>
      </c>
      <c r="E15" s="10">
        <v>130</v>
      </c>
      <c r="F15" s="10">
        <v>22</v>
      </c>
      <c r="G15" s="11">
        <v>20</v>
      </c>
      <c r="H15" s="13">
        <v>1.7953321364452401</v>
      </c>
      <c r="I15" s="13">
        <v>11.6696588868941</v>
      </c>
      <c r="J15" s="13">
        <v>1.97486535008977</v>
      </c>
      <c r="K15" s="14">
        <v>1.7953321364452401</v>
      </c>
      <c r="L15" s="13">
        <v>0.08</v>
      </c>
      <c r="M15" s="13">
        <v>0.46</v>
      </c>
      <c r="N15" s="13">
        <v>0.97</v>
      </c>
      <c r="O15" s="14">
        <v>0.08</v>
      </c>
      <c r="P15" s="13">
        <f t="shared" si="0"/>
        <v>48</v>
      </c>
      <c r="Q15" s="13">
        <f t="shared" si="1"/>
        <v>1794.0000000000002</v>
      </c>
      <c r="R15" s="13">
        <f t="shared" si="2"/>
        <v>640.2</v>
      </c>
      <c r="S15" s="14">
        <f t="shared" si="3"/>
        <v>48</v>
      </c>
    </row>
    <row r="16" spans="1:19" ht="12">
      <c r="A16" s="12" t="s">
        <v>53</v>
      </c>
      <c r="B16" s="12" t="s">
        <v>44</v>
      </c>
      <c r="C16" s="10">
        <v>322</v>
      </c>
      <c r="D16" s="10">
        <v>7</v>
      </c>
      <c r="E16" s="10">
        <v>41</v>
      </c>
      <c r="F16" s="10">
        <v>8</v>
      </c>
      <c r="G16" s="11">
        <v>7</v>
      </c>
      <c r="H16" s="13">
        <v>2.17391304347826</v>
      </c>
      <c r="I16" s="13">
        <v>12.7329192546584</v>
      </c>
      <c r="J16" s="13">
        <v>2.48447204968944</v>
      </c>
      <c r="K16" s="14">
        <v>2.17391304347826</v>
      </c>
      <c r="L16" s="13">
        <v>0.08</v>
      </c>
      <c r="M16" s="13">
        <v>0.23</v>
      </c>
      <c r="N16" s="13">
        <v>1.24</v>
      </c>
      <c r="O16" s="14">
        <v>0.08</v>
      </c>
      <c r="P16" s="13">
        <f t="shared" si="0"/>
        <v>16.8</v>
      </c>
      <c r="Q16" s="13">
        <f t="shared" si="1"/>
        <v>282.9</v>
      </c>
      <c r="R16" s="13">
        <f t="shared" si="2"/>
        <v>297.6</v>
      </c>
      <c r="S16" s="14">
        <f t="shared" si="3"/>
        <v>16.8</v>
      </c>
    </row>
    <row r="17" spans="1:19" ht="12">
      <c r="A17" s="12" t="s">
        <v>54</v>
      </c>
      <c r="B17" s="12" t="s">
        <v>44</v>
      </c>
      <c r="C17" s="10">
        <v>5311</v>
      </c>
      <c r="D17" s="10">
        <v>100</v>
      </c>
      <c r="E17" s="10">
        <v>707</v>
      </c>
      <c r="F17" s="10">
        <v>110</v>
      </c>
      <c r="G17" s="11">
        <v>100</v>
      </c>
      <c r="H17" s="13">
        <v>1.8828845791753</v>
      </c>
      <c r="I17" s="13">
        <v>13.3119939747693</v>
      </c>
      <c r="J17" s="13">
        <v>2.07117303709283</v>
      </c>
      <c r="K17" s="14">
        <v>1.8828845791753</v>
      </c>
      <c r="L17" s="13">
        <v>0.65</v>
      </c>
      <c r="M17" s="13">
        <v>2.34</v>
      </c>
      <c r="N17" s="13">
        <v>1.15</v>
      </c>
      <c r="O17" s="14">
        <v>0.65</v>
      </c>
      <c r="P17" s="13">
        <f t="shared" si="0"/>
        <v>1950</v>
      </c>
      <c r="Q17" s="13">
        <f t="shared" si="1"/>
        <v>49631.399999999994</v>
      </c>
      <c r="R17" s="13">
        <f t="shared" si="2"/>
        <v>3794.9999999999995</v>
      </c>
      <c r="S17" s="14">
        <f t="shared" si="3"/>
        <v>1950</v>
      </c>
    </row>
    <row r="18" spans="1:19" ht="12">
      <c r="A18" s="12" t="s">
        <v>55</v>
      </c>
      <c r="B18" s="12" t="s">
        <v>44</v>
      </c>
      <c r="C18" s="10">
        <v>1007</v>
      </c>
      <c r="D18" s="10">
        <v>16</v>
      </c>
      <c r="E18" s="10">
        <v>124</v>
      </c>
      <c r="F18" s="10">
        <v>18</v>
      </c>
      <c r="G18" s="11">
        <v>16</v>
      </c>
      <c r="H18" s="13">
        <v>1.5888778550148999</v>
      </c>
      <c r="I18" s="13">
        <v>12.3138033763654</v>
      </c>
      <c r="J18" s="13">
        <v>1.7874875868917601</v>
      </c>
      <c r="K18" s="14">
        <v>1.5888778550148999</v>
      </c>
      <c r="L18" s="13">
        <v>1.09</v>
      </c>
      <c r="M18" s="13">
        <v>5.92</v>
      </c>
      <c r="N18" s="13">
        <v>1.1400000000000001</v>
      </c>
      <c r="O18" s="14">
        <v>1.09</v>
      </c>
      <c r="P18" s="13">
        <f t="shared" si="0"/>
        <v>523.2</v>
      </c>
      <c r="Q18" s="13">
        <f t="shared" si="1"/>
        <v>22022.4</v>
      </c>
      <c r="R18" s="13">
        <f t="shared" si="2"/>
        <v>615.6000000000001</v>
      </c>
      <c r="S18" s="14">
        <f t="shared" si="3"/>
        <v>523.2</v>
      </c>
    </row>
    <row r="19" spans="1:19" ht="12">
      <c r="A19" s="12" t="s">
        <v>56</v>
      </c>
      <c r="B19" s="12" t="s">
        <v>44</v>
      </c>
      <c r="C19" s="10">
        <v>566</v>
      </c>
      <c r="D19" s="10">
        <v>19</v>
      </c>
      <c r="E19" s="10">
        <v>96</v>
      </c>
      <c r="F19" s="10">
        <v>21</v>
      </c>
      <c r="G19" s="11">
        <v>19</v>
      </c>
      <c r="H19" s="13">
        <v>3.35689045936396</v>
      </c>
      <c r="I19" s="13">
        <v>16.9611307420495</v>
      </c>
      <c r="J19" s="13">
        <v>3.71024734982332</v>
      </c>
      <c r="K19" s="14">
        <v>3.35689045936396</v>
      </c>
      <c r="L19" s="13">
        <v>0.34</v>
      </c>
      <c r="M19" s="13">
        <v>5.23</v>
      </c>
      <c r="N19" s="13">
        <v>2.1</v>
      </c>
      <c r="O19" s="14">
        <v>0.34</v>
      </c>
      <c r="P19" s="13">
        <f t="shared" si="0"/>
        <v>193.8</v>
      </c>
      <c r="Q19" s="13">
        <f t="shared" si="1"/>
        <v>15062.400000000001</v>
      </c>
      <c r="R19" s="13">
        <f t="shared" si="2"/>
        <v>1323</v>
      </c>
      <c r="S19" s="14">
        <f t="shared" si="3"/>
        <v>193.8</v>
      </c>
    </row>
    <row r="20" spans="1:19" ht="12">
      <c r="A20" s="12" t="s">
        <v>57</v>
      </c>
      <c r="B20" s="12" t="s">
        <v>44</v>
      </c>
      <c r="C20" s="10">
        <v>21</v>
      </c>
      <c r="D20" s="10">
        <v>0</v>
      </c>
      <c r="E20" s="10">
        <v>1</v>
      </c>
      <c r="F20" s="10">
        <v>0</v>
      </c>
      <c r="G20" s="11">
        <v>0</v>
      </c>
      <c r="H20" s="13">
        <v>0</v>
      </c>
      <c r="I20" s="13">
        <v>4.76190476190476</v>
      </c>
      <c r="J20" s="13">
        <v>0</v>
      </c>
      <c r="K20" s="14">
        <v>0</v>
      </c>
      <c r="L20" s="13">
        <v>0.44</v>
      </c>
      <c r="M20" s="13">
        <v>11.16</v>
      </c>
      <c r="N20" s="13">
        <v>2.01</v>
      </c>
      <c r="O20" s="14">
        <v>0.44</v>
      </c>
      <c r="P20" s="13">
        <f t="shared" si="0"/>
        <v>0</v>
      </c>
      <c r="Q20" s="13">
        <f t="shared" si="1"/>
        <v>334.8</v>
      </c>
      <c r="R20" s="13">
        <f t="shared" si="2"/>
        <v>0</v>
      </c>
      <c r="S20" s="14">
        <f t="shared" si="3"/>
        <v>0</v>
      </c>
    </row>
    <row r="21" spans="1:19" ht="12">
      <c r="A21" s="12" t="s">
        <v>58</v>
      </c>
      <c r="B21" s="12" t="s">
        <v>44</v>
      </c>
      <c r="C21" s="10">
        <v>703</v>
      </c>
      <c r="D21" s="10">
        <v>8</v>
      </c>
      <c r="E21" s="10">
        <v>77</v>
      </c>
      <c r="F21" s="10">
        <v>9</v>
      </c>
      <c r="G21" s="11">
        <v>8</v>
      </c>
      <c r="H21" s="13">
        <v>1.13798008534851</v>
      </c>
      <c r="I21" s="13">
        <v>10.9530583214794</v>
      </c>
      <c r="J21" s="13">
        <v>1.28022759601707</v>
      </c>
      <c r="K21" s="14">
        <v>1.13798008534851</v>
      </c>
      <c r="L21" s="13">
        <v>0.43</v>
      </c>
      <c r="M21" s="13">
        <v>1.94</v>
      </c>
      <c r="N21" s="13">
        <v>1</v>
      </c>
      <c r="O21" s="14">
        <v>0.43</v>
      </c>
      <c r="P21" s="13">
        <f t="shared" si="0"/>
        <v>103.2</v>
      </c>
      <c r="Q21" s="13">
        <f t="shared" si="1"/>
        <v>4481.4</v>
      </c>
      <c r="R21" s="13">
        <f t="shared" si="2"/>
        <v>270</v>
      </c>
      <c r="S21" s="14">
        <f t="shared" si="3"/>
        <v>103.2</v>
      </c>
    </row>
    <row r="22" spans="1:19" ht="12">
      <c r="A22" s="12" t="s">
        <v>59</v>
      </c>
      <c r="B22" s="12" t="s">
        <v>44</v>
      </c>
      <c r="C22" s="10">
        <v>1100</v>
      </c>
      <c r="D22" s="10">
        <v>9</v>
      </c>
      <c r="E22" s="10">
        <v>129</v>
      </c>
      <c r="F22" s="10">
        <v>10</v>
      </c>
      <c r="G22" s="11">
        <v>9</v>
      </c>
      <c r="H22" s="13">
        <v>0.818181818181818</v>
      </c>
      <c r="I22" s="13">
        <v>11.7272727272727</v>
      </c>
      <c r="J22" s="13">
        <v>0.909090909090909</v>
      </c>
      <c r="K22" s="14">
        <v>0.818181818181818</v>
      </c>
      <c r="L22" s="13">
        <v>0.49</v>
      </c>
      <c r="M22" s="13">
        <v>1.53</v>
      </c>
      <c r="N22" s="13">
        <v>2.58</v>
      </c>
      <c r="O22" s="14">
        <v>0.49</v>
      </c>
      <c r="P22" s="13">
        <f t="shared" si="0"/>
        <v>132.3</v>
      </c>
      <c r="Q22" s="13">
        <f t="shared" si="1"/>
        <v>5921.1</v>
      </c>
      <c r="R22" s="13">
        <f t="shared" si="2"/>
        <v>774</v>
      </c>
      <c r="S22" s="14">
        <f t="shared" si="3"/>
        <v>132.3</v>
      </c>
    </row>
    <row r="23" spans="1:19" ht="12">
      <c r="A23" s="12" t="s">
        <v>60</v>
      </c>
      <c r="B23" s="12" t="s">
        <v>44</v>
      </c>
      <c r="C23" s="10">
        <v>2750</v>
      </c>
      <c r="D23" s="10">
        <v>28</v>
      </c>
      <c r="E23" s="10">
        <v>220</v>
      </c>
      <c r="F23" s="10">
        <v>31</v>
      </c>
      <c r="G23" s="11">
        <v>28</v>
      </c>
      <c r="H23" s="13">
        <v>1.01818181818182</v>
      </c>
      <c r="I23" s="13">
        <v>8</v>
      </c>
      <c r="J23" s="13">
        <v>1.12727272727273</v>
      </c>
      <c r="K23" s="14">
        <v>1.01818181818182</v>
      </c>
      <c r="L23" s="13">
        <v>0.09</v>
      </c>
      <c r="M23" s="13">
        <v>3.03</v>
      </c>
      <c r="N23" s="13">
        <v>0.43</v>
      </c>
      <c r="O23" s="14">
        <v>0.09</v>
      </c>
      <c r="P23" s="13">
        <f t="shared" si="0"/>
        <v>75.6</v>
      </c>
      <c r="Q23" s="13">
        <f t="shared" si="1"/>
        <v>19997.999999999996</v>
      </c>
      <c r="R23" s="13">
        <f t="shared" si="2"/>
        <v>399.9</v>
      </c>
      <c r="S23" s="14">
        <f t="shared" si="3"/>
        <v>75.6</v>
      </c>
    </row>
    <row r="24" spans="1:19" ht="19.5" customHeight="1">
      <c r="A24" s="16" t="s">
        <v>61</v>
      </c>
      <c r="B24" s="17"/>
      <c r="C24" s="15">
        <f>SUM(C7:C23)</f>
        <v>18810</v>
      </c>
      <c r="D24" s="15">
        <f>SUM(D7:D23)</f>
        <v>309</v>
      </c>
      <c r="E24" s="18">
        <f>SUM(E7:E23)</f>
        <v>2285</v>
      </c>
      <c r="F24" s="18">
        <f>SUM(F7:F23)</f>
        <v>341</v>
      </c>
      <c r="G24" s="18">
        <f>SUM(G7:G23)</f>
        <v>309</v>
      </c>
      <c r="H24" s="17"/>
      <c r="I24" s="17"/>
      <c r="J24" s="17"/>
      <c r="K24" s="17"/>
      <c r="L24" s="17"/>
      <c r="M24" s="17"/>
      <c r="N24" s="17"/>
      <c r="O24" s="17"/>
      <c r="P24" s="17">
        <f>SUM(P7:P23)</f>
        <v>4623.6</v>
      </c>
      <c r="Q24" s="19">
        <f>SUM(Q7:Q23)</f>
        <v>164045.99999999997</v>
      </c>
      <c r="R24" s="19">
        <f>SUM(R7:R23)</f>
        <v>13491.9</v>
      </c>
      <c r="S24" s="19">
        <f>SUM(S7:S23)</f>
        <v>4623.6</v>
      </c>
    </row>
    <row r="26" spans="1:9" ht="18.75" customHeight="1">
      <c r="A26" s="35" t="s">
        <v>62</v>
      </c>
      <c r="B26" s="23"/>
      <c r="C26" s="23"/>
      <c r="D26" s="23"/>
      <c r="E26" s="23"/>
      <c r="F26" s="23"/>
      <c r="G26" s="23"/>
      <c r="H26" s="23"/>
      <c r="I26" s="23"/>
    </row>
    <row r="27" spans="1:9" ht="18.75" customHeight="1">
      <c r="A27" s="36" t="s">
        <v>63</v>
      </c>
      <c r="B27" s="23"/>
      <c r="C27" s="23"/>
      <c r="D27" s="23"/>
      <c r="E27" s="23"/>
      <c r="F27" s="23"/>
      <c r="G27" s="23"/>
      <c r="H27" s="23"/>
      <c r="I27" s="23"/>
    </row>
    <row r="28" spans="1:9" ht="45" customHeight="1">
      <c r="A28" s="36" t="s">
        <v>64</v>
      </c>
      <c r="B28" s="23"/>
      <c r="C28" s="23"/>
      <c r="D28" s="23"/>
      <c r="E28" s="23"/>
      <c r="F28" s="23"/>
      <c r="G28" s="23"/>
      <c r="H28" s="23"/>
      <c r="I28" s="23"/>
    </row>
    <row r="29" spans="1:9" ht="18.75" customHeight="1">
      <c r="A29" s="36" t="s">
        <v>65</v>
      </c>
      <c r="B29" s="23"/>
      <c r="C29" s="23"/>
      <c r="D29" s="23"/>
      <c r="E29" s="23"/>
      <c r="F29" s="23"/>
      <c r="G29" s="23"/>
      <c r="H29" s="23"/>
      <c r="I29" s="23"/>
    </row>
    <row r="30" spans="1:9" ht="27.75" customHeight="1">
      <c r="A30" s="36" t="s">
        <v>66</v>
      </c>
      <c r="B30" s="23"/>
      <c r="C30" s="23"/>
      <c r="D30" s="23"/>
      <c r="E30" s="23"/>
      <c r="F30" s="23"/>
      <c r="G30" s="23"/>
      <c r="H30" s="23"/>
      <c r="I30" s="23"/>
    </row>
    <row r="31" spans="1:9" ht="27.75" customHeight="1">
      <c r="A31" s="36" t="s">
        <v>67</v>
      </c>
      <c r="B31" s="23"/>
      <c r="C31" s="23"/>
      <c r="D31" s="23"/>
      <c r="E31" s="23"/>
      <c r="F31" s="23"/>
      <c r="G31" s="23"/>
      <c r="H31" s="23"/>
      <c r="I31" s="23"/>
    </row>
    <row r="32" spans="1:9" ht="27.75" customHeight="1">
      <c r="A32" s="36" t="s">
        <v>68</v>
      </c>
      <c r="B32" s="23"/>
      <c r="C32" s="23"/>
      <c r="D32" s="23"/>
      <c r="E32" s="23"/>
      <c r="F32" s="23"/>
      <c r="G32" s="23"/>
      <c r="H32" s="23"/>
      <c r="I32" s="23"/>
    </row>
  </sheetData>
  <sheetProtection/>
  <mergeCells count="11">
    <mergeCell ref="A28:I28"/>
    <mergeCell ref="A29:I29"/>
    <mergeCell ref="A30:I30"/>
    <mergeCell ref="A31:I31"/>
    <mergeCell ref="A32:I32"/>
    <mergeCell ref="A2:S2"/>
    <mergeCell ref="A3:S3"/>
    <mergeCell ref="A4:S4"/>
    <mergeCell ref="A5:S5"/>
    <mergeCell ref="A26:I26"/>
    <mergeCell ref="A27:I27"/>
  </mergeCells>
  <printOptions/>
  <pageMargins left="0.75" right="0.75" top="1" bottom="1" header="0.5" footer="0.5"/>
  <pageSetup fitToHeight="0" fitToWidth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Polly</cp:lastModifiedBy>
  <dcterms:created xsi:type="dcterms:W3CDTF">2014-11-12T19:59:15Z</dcterms:created>
  <dcterms:modified xsi:type="dcterms:W3CDTF">2014-11-12T19:59:15Z</dcterms:modified>
  <cp:category/>
  <cp:version/>
  <cp:contentType/>
  <cp:contentStatus/>
</cp:coreProperties>
</file>