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68" activeTab="8"/>
  </bookViews>
  <sheets>
    <sheet name="ГАЗ 2КПП" sheetId="1" r:id="rId1"/>
    <sheet name="КПП ГАЗ+РК ГАЗ" sheetId="2" r:id="rId2"/>
    <sheet name="ГАЗ" sheetId="3" r:id="rId3"/>
    <sheet name="ЗИД+ВАЗ" sheetId="4" r:id="rId4"/>
    <sheet name="ЗИД+2КПП " sheetId="5" r:id="rId5"/>
    <sheet name="ЗиД+КПП ГАЗ51" sheetId="6" r:id="rId6"/>
    <sheet name="расчет 08 2000" sheetId="7" r:id="rId7"/>
    <sheet name="расчет 08 5000" sheetId="8" r:id="rId8"/>
    <sheet name="Лист1" sheetId="9" r:id="rId9"/>
    <sheet name="2КПП Ныса" sheetId="10" r:id="rId10"/>
  </sheets>
  <definedNames/>
  <calcPr fullCalcOnLoad="1"/>
</workbook>
</file>

<file path=xl/sharedStrings.xml><?xml version="1.0" encoding="utf-8"?>
<sst xmlns="http://schemas.openxmlformats.org/spreadsheetml/2006/main" count="208" uniqueCount="53">
  <si>
    <t>Скорость км/час</t>
  </si>
  <si>
    <t>1пер</t>
  </si>
  <si>
    <t>2пер</t>
  </si>
  <si>
    <t>3пер</t>
  </si>
  <si>
    <t>4пер</t>
  </si>
  <si>
    <t>ЗХ</t>
  </si>
  <si>
    <t>Коэф. передачи</t>
  </si>
  <si>
    <t>Расчетные данные</t>
  </si>
  <si>
    <t>Диаметр колеса,  м</t>
  </si>
  <si>
    <t>Обороты двигателя, об/мин</t>
  </si>
  <si>
    <t>РАСЧЁТ СКОРОСТИ ТРАКТОРА</t>
  </si>
  <si>
    <t>Обороты  на колесе об/мин</t>
  </si>
  <si>
    <t>Обороты  на колесе об/сек</t>
  </si>
  <si>
    <t>Скорость м/сек</t>
  </si>
  <si>
    <t>Путь за 1 оборот колеса, м</t>
  </si>
  <si>
    <t>ПОНИЖЕННАЯ ПЕРЕДАЧА</t>
  </si>
  <si>
    <t>5пер</t>
  </si>
  <si>
    <t>КПП ВАЗ 2108</t>
  </si>
  <si>
    <t>Главная передача (2108)</t>
  </si>
  <si>
    <t>РК УАЗ</t>
  </si>
  <si>
    <t>Редуктор ЗиД</t>
  </si>
  <si>
    <t>КПП ГАЗ-51</t>
  </si>
  <si>
    <t>Главная передача</t>
  </si>
  <si>
    <t>ГП 2108</t>
  </si>
  <si>
    <t>Задний мост УАЗ</t>
  </si>
  <si>
    <t>Диаметр колеса 6,00-16,  м</t>
  </si>
  <si>
    <t>РК ГАЗ-66</t>
  </si>
  <si>
    <t>Задний мост ГАЗ-51</t>
  </si>
  <si>
    <t>Диаметр колеса (ГАЗ-66)  м</t>
  </si>
  <si>
    <t>КПП ГАЗ-53</t>
  </si>
  <si>
    <t>Диаметр колеса, м</t>
  </si>
  <si>
    <t>КПП Нысса 1</t>
  </si>
  <si>
    <t>КПП Нысса 2</t>
  </si>
  <si>
    <t>Диаметр колеса ГАЗ, м</t>
  </si>
  <si>
    <t>Задний мост</t>
  </si>
  <si>
    <t>КПП М-412 1</t>
  </si>
  <si>
    <t>КПП М-412 2</t>
  </si>
  <si>
    <t>Задний мост М-412</t>
  </si>
  <si>
    <t>Задний мост ГАЗ-66</t>
  </si>
  <si>
    <t>КПП ВАЗ 2101</t>
  </si>
  <si>
    <t>Задний мост ВАЗ 2101</t>
  </si>
  <si>
    <t>Диаметр колеса 13"</t>
  </si>
  <si>
    <t>Редуктор</t>
  </si>
  <si>
    <t>Главная передача (ЗМ)</t>
  </si>
  <si>
    <t>(II-I)</t>
  </si>
  <si>
    <t>(II-II)</t>
  </si>
  <si>
    <t>(II-III)</t>
  </si>
  <si>
    <t>(II-з.х.)</t>
  </si>
  <si>
    <t>Т2 Рабочий диапазон</t>
  </si>
  <si>
    <t>(III-I)</t>
  </si>
  <si>
    <t>(III-II)</t>
  </si>
  <si>
    <t>(III-III)</t>
  </si>
  <si>
    <t>КПП УАЗ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</si>
</sst>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1"/>
      <color indexed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361950"/>
          <a:ext cx="34480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- 5,125; 4,625; 5,38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ГАЗ 53 - 6,55; 3,09; 1,71; 1; з.х. - 7,77
Москвич - 3,49; 2,04; 1,33; 1,0; з.х. -4,71.
РК Нива 1,2; 2,135.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43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361950"/>
          <a:ext cx="34480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- 5,125; 4,625; 5,38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ГАЗ 53 - 6,55; 3,09; 1,71; 1; з.х. - 7,77
Москвич - 3,49; 2,04; 1,33; 1,0; з.х. -4,71.
РК Нива 1,2; 2,135.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43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361950"/>
          <a:ext cx="34480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- 5,125; 4,625; 5,38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1,2; 2,135.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43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361950"/>
          <a:ext cx="34480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- 5,125; 4,625; 5,38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1,2; 2,135.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43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11</xdr:col>
      <xdr:colOff>361950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0"/>
          <a:ext cx="34480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
Передаточные числа КПП:
ВАЗ 2101 - 3,75; 2,3; 1,49; 1; з.х. -3,87.
ВАЗ 2105 - 3,67; 2,1; 1,36; 1; 0,82; з.х. -3,53.
ВАЗ 2106 - 3,24; 1,98; 1,29, 1; з.х. -3,34.
ВАЗ 2108 - 3.636; 1.95; 1.357; 0.941; 0.784; з.х. -3.53.
ЗАЗ 968М - 3,9; 2,118; 1,409, 0,964; з.х. - 4,156.
ГАЗ 51 - 6,4; 3,09; 1,69, 1; з.х.- 7,82.
Москвич - 3,49; 2,04; 1,33; 1,0; з.х. -4,71.
РК Нива 1,2; 2,135.
УАЗ - 4,124; 2,641; 1,58; 1,00; з.х. - 5,224.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11</xdr:col>
      <xdr:colOff>361950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0"/>
          <a:ext cx="34480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
Передаточные числа КПП:
ВАЗ 2101 - 3,75; 2,3; 1,49; 1; з.х. -3,87.
ВАЗ 2105 - 3,67; 2,1; 1,36; 1; 0,82; з.х. -3,53.
ВАЗ 2106 - 3,24; 1,98; 1,29, 1; з.х. -3,34.
ВАЗ 2108 - 3.636; 1.95; 1.357; 0.941; 0.784; з.х. -3.53.
ЗАЗ 968М - 3,9; 2,118; 1,409, 0,964; з.х. - 4,156.
ГАЗ 51 - 6,4; 3,09; 1,69, 1; з.х.- 7,82.
Москвич - 3,49; 2,04; 1,33; 1,0; з.х. -4,71.
РК Нива 1,2; 2,135.
УАЗ - 4,124; 2,641; 1,58; 1,00; з.х. - 5,224.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11</xdr:col>
      <xdr:colOff>361950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0"/>
          <a:ext cx="34480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- 5,125
Передаточные числа КПП:
ВАЗ 2101 - 3,75; 2,3; 1,49; 1; з.х. -3,87.
ВАЗ 2105 - 3,67; 2,1; 1,36; 1; 0,82; з.х. -3,53.
ВАЗ 2106 - 3,24; 1,98; 1,29, 1; з.х. -3,34.
ВАЗ 2108 - 3.636; 1.95; 1.357; 0.941; 0.784; з.х. -3.53.
ЗАЗ 968М - 3,9; 2,118; 1,409, 0,964; з.х. - 4,156.
ГАЗ 51 - 6,4; 3,09; 1,69, 1; з.х.- 7,82.
Москвич - 3,49; 2,04; 1,33; 1,0; з.х. -4,71.
РК Нива 1,2; 2,135.
УАЗ - 4,124; 2,641; 1,58; 1,00; з.х. - 5,224.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12</xdr:col>
      <xdr:colOff>361950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34480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Передаточные числа КПП:
ВАЗ 2101 - 3,75; 2,3; 1,49; 1; з.х. -3,87.
ВАЗ 2105 - 3,67; 2,1; 1,36; 1; 0,82; з.х. -3,53.
ВАЗ 2106 - 3,24; 1,98; 1,29, 1; з.х. -3,34.
ВАЗ 2108 - 3.636; 1.95; 1.357; 0.941; 0.784; з.х. -3.53.
ЗАЗ 968М - 3,9; 2,118; 1,409, 0,964; з.х. - 4,156.
ГАЗ 51 - 6,4; 3,09; 1,69, 1; з.х.- 7,82.
Москвич - 3,49; 2,04; 1,33; 1,0; з.х. -4,71.
РК Нива 1,2; 2,135.
УАЗ - 4,124; 2,641; 1,58; 1,00; з.х. - 5,224.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150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12</xdr:col>
      <xdr:colOff>361950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34480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Передаточные числа КПП:
ВАЗ 2101 - 3,75; 2,3; 1,49; 1; з.х. -3,87.
ВАЗ 2105 - 3,67; 2,1; 1,36; 1; 0,82; з.х. -3,53.
ВАЗ 2106 - 3,24; 1,98; 1,29, 1; з.х. -3,34.
ВАЗ 2108 - 3.636; 1.95; 1.357; 0.941; 0.784; з.х. -3.53.
ЗАЗ 968М - 3,9; 2,118; 1,409, 0,964; з.х. - 4,156.
ГАЗ 51 - 6,4; 3,09; 1,69, 1; з.х.- 7,82.
Москвич - 3,49; 2,04; 1,33; 1,0; з.х. -4,71.
РК Нива 1,2; 2,135.
УАЗ - 4,124; 2,641; 1,58; 1,00; з.х. - 5,224.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61150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47625</xdr:rowOff>
    </xdr:from>
    <xdr:to>
      <xdr:col>11</xdr:col>
      <xdr:colOff>133350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86400" y="209550"/>
          <a:ext cx="34575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УАЗ скоростн. - 4,625
Передаточные числа КПП:
УАЗ с/о - 4,124; 2,641; 1,58; 1; з.х. - 5,224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ГАЗ 53 - 6,55; 3,09; 1,71; 1; з.х. - 7,77
Москвич - 3,49; 2,04; 1,33; 1,0; з.х. -4,71.
РК Нива 1,2; 2,135.
РК ГАЗ 66 1; 1,982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workbookViewId="0" topLeftCell="A1">
      <selection activeCell="A9" sqref="A9:F9"/>
    </sheetView>
  </sheetViews>
  <sheetFormatPr defaultColWidth="9.00390625" defaultRowHeight="12.75"/>
  <cols>
    <col min="1" max="1" width="35.00390625" style="0" customWidth="1"/>
  </cols>
  <sheetData>
    <row r="1" spans="1:6" ht="12.75">
      <c r="A1" s="12" t="s">
        <v>10</v>
      </c>
      <c r="B1" s="13"/>
      <c r="C1" s="13"/>
      <c r="D1" s="13"/>
      <c r="E1" s="13"/>
      <c r="F1" s="13"/>
    </row>
    <row r="2" spans="1:2" ht="15.75" customHeight="1">
      <c r="A2" s="1" t="s">
        <v>9</v>
      </c>
      <c r="B2" s="4">
        <v>2000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21</v>
      </c>
      <c r="B4" s="6">
        <v>6.4</v>
      </c>
      <c r="C4" s="6">
        <v>3.09</v>
      </c>
      <c r="D4" s="6">
        <v>1.69</v>
      </c>
      <c r="E4" s="6">
        <v>1</v>
      </c>
      <c r="F4" s="6">
        <v>7.82</v>
      </c>
    </row>
    <row r="5" spans="1:6" ht="12.75">
      <c r="A5" s="5" t="s">
        <v>29</v>
      </c>
      <c r="B5" s="4">
        <v>6.55</v>
      </c>
      <c r="C5" s="2">
        <v>3.09</v>
      </c>
      <c r="D5" s="2">
        <v>1.71</v>
      </c>
      <c r="E5" s="2">
        <v>1</v>
      </c>
      <c r="F5" s="2">
        <v>7.77</v>
      </c>
    </row>
    <row r="6" spans="1:6" ht="12.75">
      <c r="A6" s="5" t="s">
        <v>26</v>
      </c>
      <c r="B6" s="4">
        <v>1.96</v>
      </c>
      <c r="C6" s="2">
        <v>1.96</v>
      </c>
      <c r="D6" s="2">
        <v>1.96</v>
      </c>
      <c r="E6" s="2">
        <v>1.96</v>
      </c>
      <c r="F6" s="2">
        <v>1.96</v>
      </c>
    </row>
    <row r="7" spans="1:6" ht="12.75">
      <c r="A7" s="5" t="s">
        <v>38</v>
      </c>
      <c r="B7" s="4">
        <v>5.125</v>
      </c>
      <c r="C7" s="2">
        <f aca="true" t="shared" si="0" ref="C7:F8">B7</f>
        <v>5.125</v>
      </c>
      <c r="D7" s="2">
        <f t="shared" si="0"/>
        <v>5.125</v>
      </c>
      <c r="E7" s="2">
        <f t="shared" si="0"/>
        <v>5.125</v>
      </c>
      <c r="F7" s="2">
        <f t="shared" si="0"/>
        <v>5.125</v>
      </c>
    </row>
    <row r="8" spans="1:6" ht="12.75">
      <c r="A8" s="5" t="s">
        <v>28</v>
      </c>
      <c r="B8" s="4">
        <v>0.73</v>
      </c>
      <c r="C8" s="2">
        <f t="shared" si="0"/>
        <v>0.73</v>
      </c>
      <c r="D8" s="2">
        <f t="shared" si="0"/>
        <v>0.73</v>
      </c>
      <c r="E8" s="2">
        <f t="shared" si="0"/>
        <v>0.73</v>
      </c>
      <c r="F8" s="2">
        <f t="shared" si="0"/>
        <v>0.73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421.0864</v>
      </c>
      <c r="C10" s="2">
        <f>C4*C5*C6*C7</f>
        <v>95.9106645</v>
      </c>
      <c r="D10" s="2">
        <f>D4*D5*D6*D7</f>
        <v>29.0290455</v>
      </c>
      <c r="E10" s="2">
        <f>E4*E5*E6*E7</f>
        <v>10.045</v>
      </c>
      <c r="F10" s="2">
        <f>F4*F5*F6*F7</f>
        <v>610.348263</v>
      </c>
    </row>
    <row r="11" spans="1:6" ht="12.75">
      <c r="A11" s="1" t="s">
        <v>11</v>
      </c>
      <c r="B11" s="3">
        <f>$B$2/B4/B5/B6/B7</f>
        <v>4.749619080549739</v>
      </c>
      <c r="C11" s="3">
        <f>$B$2/C4/C5/C6/C7</f>
        <v>20.852738435567822</v>
      </c>
      <c r="D11" s="3">
        <f>$B$2/D4/D5/D6/D7</f>
        <v>68.89651263249424</v>
      </c>
      <c r="E11" s="3">
        <f>$B$2/E4/E5/E6/E7</f>
        <v>199.1040318566451</v>
      </c>
      <c r="F11" s="3">
        <f>$B$2/F4/F5/F6/F7</f>
        <v>3.276817714151503</v>
      </c>
    </row>
    <row r="12" spans="1:6" ht="12.75">
      <c r="A12" s="1" t="s">
        <v>12</v>
      </c>
      <c r="B12" s="3">
        <f>B11/60</f>
        <v>0.07916031800916232</v>
      </c>
      <c r="C12" s="3">
        <f>C11/60</f>
        <v>0.347545640592797</v>
      </c>
      <c r="D12" s="3">
        <f>D11/60</f>
        <v>1.1482752105415706</v>
      </c>
      <c r="E12" s="3">
        <f>E11/60</f>
        <v>3.3184005309440847</v>
      </c>
      <c r="F12" s="3">
        <f>F11/60</f>
        <v>0.05461362856919172</v>
      </c>
    </row>
    <row r="13" spans="1:6" ht="12.75">
      <c r="A13" s="9" t="s">
        <v>14</v>
      </c>
      <c r="B13" s="3">
        <f>B8*3.14</f>
        <v>2.2922000000000002</v>
      </c>
      <c r="C13" s="3">
        <f>C8*3.14</f>
        <v>2.2922000000000002</v>
      </c>
      <c r="D13" s="3">
        <f>D8*3.14</f>
        <v>2.2922000000000002</v>
      </c>
      <c r="E13" s="3">
        <f>E8*3.14</f>
        <v>2.2922000000000002</v>
      </c>
      <c r="F13" s="3">
        <f>F8*3.14</f>
        <v>2.2922000000000002</v>
      </c>
    </row>
    <row r="14" spans="1:6" ht="12.75">
      <c r="A14" s="1" t="s">
        <v>13</v>
      </c>
      <c r="B14" s="3">
        <f>B8*3.14*B12</f>
        <v>0.1814512809406019</v>
      </c>
      <c r="C14" s="3">
        <f>C8*3.14*C12</f>
        <v>0.7966441173668094</v>
      </c>
      <c r="D14" s="3">
        <f>D8*3.14*D12</f>
        <v>2.6320764376033883</v>
      </c>
      <c r="E14" s="3">
        <f>E8*3.14*E12</f>
        <v>7.606437697030032</v>
      </c>
      <c r="F14" s="3">
        <f>F8*3.14*F12</f>
        <v>0.12518535940630127</v>
      </c>
    </row>
    <row r="15" spans="1:6" ht="15">
      <c r="A15" s="1" t="s">
        <v>0</v>
      </c>
      <c r="B15" s="8">
        <f>B11*B13*60/1000</f>
        <v>0.6532246113861667</v>
      </c>
      <c r="C15" s="8">
        <f>C11*C13*60/1000</f>
        <v>2.867918822520514</v>
      </c>
      <c r="D15" s="8">
        <f>D11*D13*60/1000</f>
        <v>9.475475175372198</v>
      </c>
      <c r="E15" s="8">
        <f>E11*E13*60/1000</f>
        <v>27.38317570930812</v>
      </c>
      <c r="F15" s="8">
        <f>F11*F13*60/1000</f>
        <v>0.45066729386268456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B3" sqref="B3"/>
    </sheetView>
  </sheetViews>
  <sheetFormatPr defaultColWidth="9.00390625" defaultRowHeight="12.75"/>
  <cols>
    <col min="1" max="1" width="35.00390625" style="0" customWidth="1"/>
  </cols>
  <sheetData>
    <row r="1" spans="1:6" ht="12.75">
      <c r="A1" s="12" t="s">
        <v>10</v>
      </c>
      <c r="B1" s="13"/>
      <c r="C1" s="13"/>
      <c r="D1" s="13"/>
      <c r="E1" s="13"/>
      <c r="F1" s="13"/>
    </row>
    <row r="2" spans="1:2" ht="15.75" customHeight="1">
      <c r="A2" s="1" t="s">
        <v>9</v>
      </c>
      <c r="B2" s="4">
        <v>1500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31</v>
      </c>
      <c r="B4" s="6">
        <v>3.115</v>
      </c>
      <c r="C4" s="6">
        <v>1.772</v>
      </c>
      <c r="D4" s="6">
        <v>1</v>
      </c>
      <c r="E4" s="6">
        <v>1</v>
      </c>
      <c r="F4" s="6">
        <v>3.738</v>
      </c>
    </row>
    <row r="5" spans="1:6" ht="12.75">
      <c r="A5" s="5" t="s">
        <v>32</v>
      </c>
      <c r="B5" s="6">
        <v>3.115</v>
      </c>
      <c r="C5" s="2">
        <v>1.772</v>
      </c>
      <c r="D5" s="2">
        <v>1</v>
      </c>
      <c r="E5" s="2">
        <v>1</v>
      </c>
      <c r="F5" s="2">
        <v>3.738</v>
      </c>
    </row>
    <row r="6" spans="1:6" ht="12.75">
      <c r="A6" s="10">
        <v>1</v>
      </c>
      <c r="B6" s="4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5" t="s">
        <v>34</v>
      </c>
      <c r="B7" s="4">
        <v>5.125</v>
      </c>
      <c r="C7" s="2">
        <f aca="true" t="shared" si="0" ref="C7:F8">B7</f>
        <v>5.125</v>
      </c>
      <c r="D7" s="2">
        <f t="shared" si="0"/>
        <v>5.125</v>
      </c>
      <c r="E7" s="2">
        <f t="shared" si="0"/>
        <v>5.125</v>
      </c>
      <c r="F7" s="2">
        <f t="shared" si="0"/>
        <v>5.125</v>
      </c>
    </row>
    <row r="8" spans="1:6" ht="12.75">
      <c r="A8" s="5" t="s">
        <v>33</v>
      </c>
      <c r="B8" s="4">
        <v>0.94</v>
      </c>
      <c r="C8" s="2">
        <f t="shared" si="0"/>
        <v>0.94</v>
      </c>
      <c r="D8" s="2">
        <f t="shared" si="0"/>
        <v>0.94</v>
      </c>
      <c r="E8" s="2">
        <f t="shared" si="0"/>
        <v>0.94</v>
      </c>
      <c r="F8" s="2">
        <f t="shared" si="0"/>
        <v>0.94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49.729028125000006</v>
      </c>
      <c r="C10" s="2">
        <f>C4*C5*C6*C7</f>
        <v>16.092418000000002</v>
      </c>
      <c r="D10" s="2">
        <f>D4*D5*D6*D7</f>
        <v>5.125</v>
      </c>
      <c r="E10" s="2">
        <f>E4*E5*E6*E7</f>
        <v>5.125</v>
      </c>
      <c r="F10" s="2">
        <f>F4*F5*F6*F7</f>
        <v>71.6098005</v>
      </c>
    </row>
    <row r="11" spans="1:6" ht="12.75">
      <c r="A11" s="1" t="s">
        <v>11</v>
      </c>
      <c r="B11" s="3">
        <f>$B$2/B4/B5/B6/B7</f>
        <v>30.163469035219556</v>
      </c>
      <c r="C11" s="3">
        <f>$B$2/C4/C5/C6/C7</f>
        <v>93.21159815759198</v>
      </c>
      <c r="D11" s="3">
        <f>$B$2/D4/D5/D6/D7</f>
        <v>292.6829268292683</v>
      </c>
      <c r="E11" s="3">
        <f>$B$2/E4/E5/E6/E7</f>
        <v>292.6829268292683</v>
      </c>
      <c r="F11" s="3">
        <f>$B$2/F4/F5/F6/F7</f>
        <v>20.946853496680248</v>
      </c>
    </row>
    <row r="12" spans="1:6" ht="12.75">
      <c r="A12" s="1" t="s">
        <v>12</v>
      </c>
      <c r="B12" s="3">
        <f>B11/60</f>
        <v>0.502724483920326</v>
      </c>
      <c r="C12" s="3">
        <f>C11/60</f>
        <v>1.5535266359598663</v>
      </c>
      <c r="D12" s="3">
        <f>D11/60</f>
        <v>4.878048780487805</v>
      </c>
      <c r="E12" s="3">
        <f>E11/60</f>
        <v>4.878048780487805</v>
      </c>
      <c r="F12" s="3">
        <f>F11/60</f>
        <v>0.3491142249446708</v>
      </c>
    </row>
    <row r="13" spans="1:6" ht="12.75">
      <c r="A13" s="9" t="s">
        <v>14</v>
      </c>
      <c r="B13" s="3">
        <f>B8*3.14</f>
        <v>2.9516</v>
      </c>
      <c r="C13" s="3">
        <f>C8*3.14</f>
        <v>2.9516</v>
      </c>
      <c r="D13" s="3">
        <f>D8*3.14</f>
        <v>2.9516</v>
      </c>
      <c r="E13" s="3">
        <f>E8*3.14</f>
        <v>2.9516</v>
      </c>
      <c r="F13" s="3">
        <f>F8*3.14</f>
        <v>2.9516</v>
      </c>
    </row>
    <row r="14" spans="1:6" ht="12.75">
      <c r="A14" s="1" t="s">
        <v>13</v>
      </c>
      <c r="B14" s="3">
        <f>B8*3.14*B12</f>
        <v>1.4838415867392343</v>
      </c>
      <c r="C14" s="3">
        <f>C8*3.14*C12</f>
        <v>4.585389218699142</v>
      </c>
      <c r="D14" s="3">
        <f>D8*3.14*D12</f>
        <v>14.398048780487805</v>
      </c>
      <c r="E14" s="3">
        <f>E8*3.14*E12</f>
        <v>14.398048780487805</v>
      </c>
      <c r="F14" s="3">
        <f>F8*3.14*F12</f>
        <v>1.0304455463466904</v>
      </c>
    </row>
    <row r="15" spans="1:6" ht="15">
      <c r="A15" s="1" t="s">
        <v>0</v>
      </c>
      <c r="B15" s="8">
        <f>B11*B13*60/1000</f>
        <v>5.341829712261242</v>
      </c>
      <c r="C15" s="8">
        <f>C11*C13*60/1000</f>
        <v>16.50740118731691</v>
      </c>
      <c r="D15" s="8">
        <f>D11*D13*60/1000</f>
        <v>51.8329756097561</v>
      </c>
      <c r="E15" s="8">
        <f>E11*E13*60/1000</f>
        <v>51.8329756097561</v>
      </c>
      <c r="F15" s="8">
        <f>F11*F13*60/1000</f>
        <v>3.709603966848085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E26" sqref="E26"/>
    </sheetView>
  </sheetViews>
  <sheetFormatPr defaultColWidth="9.00390625" defaultRowHeight="12.75"/>
  <cols>
    <col min="1" max="1" width="35.00390625" style="0" customWidth="1"/>
  </cols>
  <sheetData>
    <row r="1" spans="1:6" ht="12.75">
      <c r="A1" s="12" t="s">
        <v>10</v>
      </c>
      <c r="B1" s="13"/>
      <c r="C1" s="13"/>
      <c r="D1" s="13"/>
      <c r="E1" s="13"/>
      <c r="F1" s="13"/>
    </row>
    <row r="2" spans="1:2" ht="15.75" customHeight="1">
      <c r="A2" s="1" t="s">
        <v>9</v>
      </c>
      <c r="B2" s="4">
        <v>3000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21</v>
      </c>
      <c r="B4" s="6">
        <v>6.4</v>
      </c>
      <c r="C4" s="6">
        <v>3.09</v>
      </c>
      <c r="D4" s="6">
        <v>1.69</v>
      </c>
      <c r="E4" s="6">
        <v>1</v>
      </c>
      <c r="F4" s="6">
        <v>7.82</v>
      </c>
    </row>
    <row r="5" spans="1:6" ht="12.75">
      <c r="A5" s="10" t="s">
        <v>26</v>
      </c>
      <c r="B5" s="4">
        <v>1.98</v>
      </c>
      <c r="C5" s="2">
        <f aca="true" t="shared" si="0" ref="C5:F7">B5</f>
        <v>1.98</v>
      </c>
      <c r="D5" s="2">
        <f t="shared" si="0"/>
        <v>1.98</v>
      </c>
      <c r="E5" s="2">
        <f t="shared" si="0"/>
        <v>1.98</v>
      </c>
      <c r="F5" s="2">
        <f t="shared" si="0"/>
        <v>1.98</v>
      </c>
    </row>
    <row r="6" spans="1:6" ht="12.75">
      <c r="A6" s="5"/>
      <c r="B6" s="4">
        <v>1</v>
      </c>
      <c r="C6" s="11">
        <v>2.08</v>
      </c>
      <c r="D6" s="11">
        <v>2.08</v>
      </c>
      <c r="E6" s="11">
        <v>2.08</v>
      </c>
      <c r="F6" s="11">
        <v>2.08</v>
      </c>
    </row>
    <row r="7" spans="1:6" ht="12.75">
      <c r="A7" s="5" t="s">
        <v>27</v>
      </c>
      <c r="B7" s="4">
        <v>6.67</v>
      </c>
      <c r="C7" s="2">
        <f t="shared" si="0"/>
        <v>6.67</v>
      </c>
      <c r="D7" s="2">
        <f t="shared" si="0"/>
        <v>6.67</v>
      </c>
      <c r="E7" s="2">
        <f t="shared" si="0"/>
        <v>6.67</v>
      </c>
      <c r="F7" s="2">
        <f t="shared" si="0"/>
        <v>6.67</v>
      </c>
    </row>
    <row r="8" spans="1:6" ht="12.75">
      <c r="A8" s="5" t="s">
        <v>30</v>
      </c>
      <c r="B8" s="4">
        <v>0.94</v>
      </c>
      <c r="C8" s="2">
        <f>B8</f>
        <v>0.94</v>
      </c>
      <c r="D8" s="2">
        <f>C8</f>
        <v>0.94</v>
      </c>
      <c r="E8" s="2">
        <f>D8</f>
        <v>0.94</v>
      </c>
      <c r="F8" s="2">
        <f>E8</f>
        <v>0.94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84.52224</v>
      </c>
      <c r="C10" s="2">
        <f>C4*C5*C6*C7</f>
        <v>84.88145952</v>
      </c>
      <c r="D10" s="2">
        <f>D4*D5*D6*D7</f>
        <v>46.42384032</v>
      </c>
      <c r="E10" s="2">
        <f>E4*E5*E6*E7</f>
        <v>27.469728</v>
      </c>
      <c r="F10" s="2">
        <f>F4*F5*F6*F7</f>
        <v>214.81327296</v>
      </c>
    </row>
    <row r="11" spans="1:6" ht="12.75">
      <c r="A11" s="1" t="s">
        <v>11</v>
      </c>
      <c r="B11" s="3">
        <f>$B$2/B4/B5/B6/B7</f>
        <v>35.493616827949666</v>
      </c>
      <c r="C11" s="3">
        <f>$B$2/C4/C5/C6/C7</f>
        <v>35.343407346726075</v>
      </c>
      <c r="D11" s="3">
        <f>$B$2/D4/D5/D6/D7</f>
        <v>64.6219696457891</v>
      </c>
      <c r="E11" s="3">
        <f>$B$2/E4/E5/E6/E7</f>
        <v>109.21112870138357</v>
      </c>
      <c r="F11" s="3">
        <f>$B$2/F4/F5/F6/F7</f>
        <v>13.965617480995341</v>
      </c>
    </row>
    <row r="12" spans="1:6" ht="12.75">
      <c r="A12" s="1" t="s">
        <v>12</v>
      </c>
      <c r="B12" s="3">
        <f>B11/60</f>
        <v>0.5915602804658278</v>
      </c>
      <c r="C12" s="3">
        <f>C11/60</f>
        <v>0.5890567891121012</v>
      </c>
      <c r="D12" s="3">
        <f>D11/60</f>
        <v>1.0770328274298182</v>
      </c>
      <c r="E12" s="3">
        <f>E11/60</f>
        <v>1.8201854783563929</v>
      </c>
      <c r="F12" s="3">
        <f>F11/60</f>
        <v>0.23276029134992235</v>
      </c>
    </row>
    <row r="13" spans="1:6" ht="12.75">
      <c r="A13" s="9" t="s">
        <v>14</v>
      </c>
      <c r="B13" s="3">
        <f>B8*3.14</f>
        <v>2.9516</v>
      </c>
      <c r="C13" s="3">
        <f>C8*3.14</f>
        <v>2.9516</v>
      </c>
      <c r="D13" s="3">
        <f>D8*3.14</f>
        <v>2.9516</v>
      </c>
      <c r="E13" s="3">
        <f>E8*3.14</f>
        <v>2.9516</v>
      </c>
      <c r="F13" s="3">
        <f>F8*3.14</f>
        <v>2.9516</v>
      </c>
    </row>
    <row r="14" spans="1:6" ht="12.75">
      <c r="A14" s="1" t="s">
        <v>13</v>
      </c>
      <c r="B14" s="3">
        <f>B8*3.14*B12</f>
        <v>1.7460493238229373</v>
      </c>
      <c r="C14" s="3">
        <f>C8*3.14*C12</f>
        <v>1.7386600187432781</v>
      </c>
      <c r="D14" s="3">
        <f>D8*3.14*D12</f>
        <v>3.178970093441851</v>
      </c>
      <c r="E14" s="3">
        <f>E8*3.14*E12</f>
        <v>5.3724594579167295</v>
      </c>
      <c r="F14" s="3">
        <f>F8*3.14*F12</f>
        <v>0.6870152759484308</v>
      </c>
    </row>
    <row r="15" spans="1:6" ht="15">
      <c r="A15" s="1" t="s">
        <v>0</v>
      </c>
      <c r="B15" s="8">
        <f>B11*B13*60/1000</f>
        <v>6.285777565762574</v>
      </c>
      <c r="C15" s="8">
        <f>C11*C13*60/1000</f>
        <v>6.259176067475802</v>
      </c>
      <c r="D15" s="8">
        <f>D11*D13*60/1000</f>
        <v>11.444292336390665</v>
      </c>
      <c r="E15" s="8">
        <f>E11*E13*60/1000</f>
        <v>19.340854048500226</v>
      </c>
      <c r="F15" s="8">
        <f>F11*F13*60/1000</f>
        <v>2.4732549934143506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A1" sqref="A1:IV16384"/>
    </sheetView>
  </sheetViews>
  <sheetFormatPr defaultColWidth="9.00390625" defaultRowHeight="12.75"/>
  <cols>
    <col min="1" max="1" width="35.00390625" style="0" customWidth="1"/>
  </cols>
  <sheetData>
    <row r="1" spans="1:6" ht="12.75">
      <c r="A1" s="12" t="s">
        <v>10</v>
      </c>
      <c r="B1" s="13"/>
      <c r="C1" s="13"/>
      <c r="D1" s="13"/>
      <c r="E1" s="13"/>
      <c r="F1" s="13"/>
    </row>
    <row r="2" spans="1:2" ht="15.75" customHeight="1">
      <c r="A2" s="1" t="s">
        <v>9</v>
      </c>
      <c r="B2" s="4">
        <v>2000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21</v>
      </c>
      <c r="B4" s="6">
        <v>6.4</v>
      </c>
      <c r="C4" s="6">
        <v>3.09</v>
      </c>
      <c r="D4" s="6">
        <v>1.69</v>
      </c>
      <c r="E4" s="6">
        <v>1</v>
      </c>
      <c r="F4" s="6">
        <v>7.82</v>
      </c>
    </row>
    <row r="5" spans="1:6" ht="12.75">
      <c r="A5" s="10">
        <v>0</v>
      </c>
      <c r="B5" s="4">
        <v>1</v>
      </c>
      <c r="C5" s="2">
        <f aca="true" t="shared" si="0" ref="C5:F7">B5</f>
        <v>1</v>
      </c>
      <c r="D5" s="2">
        <f t="shared" si="0"/>
        <v>1</v>
      </c>
      <c r="E5" s="2">
        <f t="shared" si="0"/>
        <v>1</v>
      </c>
      <c r="F5" s="2">
        <f t="shared" si="0"/>
        <v>1</v>
      </c>
    </row>
    <row r="6" spans="1:6" ht="12.75">
      <c r="A6" s="5" t="s">
        <v>26</v>
      </c>
      <c r="B6" s="4">
        <v>1.96</v>
      </c>
      <c r="C6" s="2">
        <v>1.96</v>
      </c>
      <c r="D6" s="2">
        <v>1.96</v>
      </c>
      <c r="E6" s="2">
        <v>1.96</v>
      </c>
      <c r="F6" s="2">
        <v>1.96</v>
      </c>
    </row>
    <row r="7" spans="1:6" ht="12.75">
      <c r="A7" s="5" t="s">
        <v>27</v>
      </c>
      <c r="B7" s="4">
        <v>7.6</v>
      </c>
      <c r="C7" s="2">
        <f t="shared" si="0"/>
        <v>7.6</v>
      </c>
      <c r="D7" s="2">
        <f t="shared" si="0"/>
        <v>7.6</v>
      </c>
      <c r="E7" s="2">
        <f t="shared" si="0"/>
        <v>7.6</v>
      </c>
      <c r="F7" s="2">
        <f t="shared" si="0"/>
        <v>7.6</v>
      </c>
    </row>
    <row r="8" spans="1:6" ht="12.75">
      <c r="A8" s="5" t="s">
        <v>28</v>
      </c>
      <c r="B8" s="4">
        <v>1.05</v>
      </c>
      <c r="C8" s="2">
        <f>B8</f>
        <v>1.05</v>
      </c>
      <c r="D8" s="2">
        <f>C8</f>
        <v>1.05</v>
      </c>
      <c r="E8" s="2">
        <f>D8</f>
        <v>1.05</v>
      </c>
      <c r="F8" s="2">
        <f>E8</f>
        <v>1.05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95.3344</v>
      </c>
      <c r="C10" s="2">
        <f>C4*C5*C6*C7</f>
        <v>46.028639999999996</v>
      </c>
      <c r="D10" s="2">
        <f>D4*D5*D6*D7</f>
        <v>25.174239999999998</v>
      </c>
      <c r="E10" s="2">
        <f>E4*E5*E6*E7</f>
        <v>14.895999999999999</v>
      </c>
      <c r="F10" s="2">
        <f>F4*F5*F6*F7</f>
        <v>116.48671999999999</v>
      </c>
    </row>
    <row r="11" spans="1:6" ht="12.75">
      <c r="A11" s="1" t="s">
        <v>11</v>
      </c>
      <c r="B11" s="3">
        <f>$B$2/B4/B5/B6/B7</f>
        <v>20.978786251342644</v>
      </c>
      <c r="C11" s="3">
        <f>$B$2/C4/C5/C6/C7</f>
        <v>43.45120776977117</v>
      </c>
      <c r="D11" s="3">
        <f>$B$2/D4/D5/D6/D7</f>
        <v>79.44629112934493</v>
      </c>
      <c r="E11" s="3">
        <f>$B$2/E4/E5/E6/E7</f>
        <v>134.26423200859293</v>
      </c>
      <c r="F11" s="3">
        <f>$B$2/F4/F5/F6/F7</f>
        <v>17.16933913153362</v>
      </c>
    </row>
    <row r="12" spans="1:6" ht="12.75">
      <c r="A12" s="1" t="s">
        <v>12</v>
      </c>
      <c r="B12" s="3">
        <f>B11/60</f>
        <v>0.3496464375223774</v>
      </c>
      <c r="C12" s="3">
        <f>C11/60</f>
        <v>0.7241867961628529</v>
      </c>
      <c r="D12" s="3">
        <f>D11/60</f>
        <v>1.3241048521557488</v>
      </c>
      <c r="E12" s="3">
        <f>E11/60</f>
        <v>2.2377372001432154</v>
      </c>
      <c r="F12" s="3">
        <f>F11/60</f>
        <v>0.286155652192227</v>
      </c>
    </row>
    <row r="13" spans="1:6" ht="12.75">
      <c r="A13" s="9" t="s">
        <v>14</v>
      </c>
      <c r="B13" s="3">
        <f>B8*3.14</f>
        <v>3.297</v>
      </c>
      <c r="C13" s="3">
        <f>C8*3.14</f>
        <v>3.297</v>
      </c>
      <c r="D13" s="3">
        <f>D8*3.14</f>
        <v>3.297</v>
      </c>
      <c r="E13" s="3">
        <f>E8*3.14</f>
        <v>3.297</v>
      </c>
      <c r="F13" s="3">
        <f>F8*3.14</f>
        <v>3.297</v>
      </c>
    </row>
    <row r="14" spans="1:6" ht="12.75">
      <c r="A14" s="1" t="s">
        <v>13</v>
      </c>
      <c r="B14" s="3">
        <f>B8*3.14*B12</f>
        <v>1.1527843045112782</v>
      </c>
      <c r="C14" s="3">
        <f>C8*3.14*C12</f>
        <v>2.387643866948926</v>
      </c>
      <c r="D14" s="3">
        <f>D8*3.14*D12</f>
        <v>4.365573697557504</v>
      </c>
      <c r="E14" s="3">
        <f>E8*3.14*E12</f>
        <v>7.377819548872181</v>
      </c>
      <c r="F14" s="3">
        <f>F8*3.14*F12</f>
        <v>0.9434551852777724</v>
      </c>
    </row>
    <row r="15" spans="1:6" ht="15">
      <c r="A15" s="1" t="s">
        <v>0</v>
      </c>
      <c r="B15" s="8">
        <f>B11*B13*60/1000</f>
        <v>4.150023496240602</v>
      </c>
      <c r="C15" s="8">
        <f>C11*C13*60/1000</f>
        <v>8.595517921016134</v>
      </c>
      <c r="D15" s="8">
        <f>D11*D13*60/1000</f>
        <v>15.716065311207016</v>
      </c>
      <c r="E15" s="8">
        <f>E11*E13*60/1000</f>
        <v>26.560150375939855</v>
      </c>
      <c r="F15" s="8">
        <f>F11*F13*60/1000</f>
        <v>3.396438666999981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A9" sqref="A9:F9"/>
    </sheetView>
  </sheetViews>
  <sheetFormatPr defaultColWidth="9.00390625" defaultRowHeight="12.75"/>
  <cols>
    <col min="1" max="1" width="25.625" style="0" customWidth="1"/>
  </cols>
  <sheetData>
    <row r="1" spans="1:6" ht="12.75">
      <c r="A1" s="12" t="s">
        <v>10</v>
      </c>
      <c r="B1" s="12"/>
      <c r="C1" s="12"/>
      <c r="D1" s="12"/>
      <c r="E1" s="12"/>
      <c r="F1" s="12"/>
    </row>
    <row r="2" spans="1:2" ht="15.75" customHeight="1">
      <c r="A2" s="1" t="s">
        <v>9</v>
      </c>
      <c r="B2" s="4">
        <v>1500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20</v>
      </c>
      <c r="B4" s="6">
        <v>2.91</v>
      </c>
      <c r="C4" s="6">
        <f>B4</f>
        <v>2.91</v>
      </c>
      <c r="D4" s="6">
        <f>C4</f>
        <v>2.91</v>
      </c>
      <c r="E4" s="6">
        <f>D4</f>
        <v>2.91</v>
      </c>
      <c r="F4" s="6">
        <f>E4</f>
        <v>2.91</v>
      </c>
    </row>
    <row r="5" spans="1:6" ht="12.75">
      <c r="A5" s="5" t="s">
        <v>39</v>
      </c>
      <c r="B5" s="4">
        <v>3.75</v>
      </c>
      <c r="C5" s="2">
        <v>2.3</v>
      </c>
      <c r="D5" s="2">
        <v>1.49</v>
      </c>
      <c r="E5" s="2">
        <v>1</v>
      </c>
      <c r="F5" s="2">
        <v>3.87</v>
      </c>
    </row>
    <row r="6" spans="1:6" ht="12.75">
      <c r="A6" s="10" t="s">
        <v>42</v>
      </c>
      <c r="B6" s="4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5" t="s">
        <v>40</v>
      </c>
      <c r="B7" s="4">
        <v>4.3</v>
      </c>
      <c r="C7" s="2">
        <f aca="true" t="shared" si="0" ref="C7:F8">B7</f>
        <v>4.3</v>
      </c>
      <c r="D7" s="2">
        <f t="shared" si="0"/>
        <v>4.3</v>
      </c>
      <c r="E7" s="2">
        <f t="shared" si="0"/>
        <v>4.3</v>
      </c>
      <c r="F7" s="2">
        <f t="shared" si="0"/>
        <v>4.3</v>
      </c>
    </row>
    <row r="8" spans="1:6" ht="12.75">
      <c r="A8" s="5" t="s">
        <v>41</v>
      </c>
      <c r="B8" s="4">
        <v>0.64</v>
      </c>
      <c r="C8" s="2">
        <f t="shared" si="0"/>
        <v>0.64</v>
      </c>
      <c r="D8" s="2">
        <f t="shared" si="0"/>
        <v>0.64</v>
      </c>
      <c r="E8" s="2">
        <f t="shared" si="0"/>
        <v>0.64</v>
      </c>
      <c r="F8" s="2">
        <f t="shared" si="0"/>
        <v>0.64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46.923750000000005</v>
      </c>
      <c r="C10" s="2">
        <f>C4*C5*C6*C7</f>
        <v>28.779899999999998</v>
      </c>
      <c r="D10" s="2">
        <f>D4*D5*D6*D7</f>
        <v>18.644370000000002</v>
      </c>
      <c r="E10" s="2">
        <f>E4*E5*E6*E7</f>
        <v>12.513</v>
      </c>
      <c r="F10" s="2">
        <f>F4*F5*F6*F7</f>
        <v>48.42531</v>
      </c>
    </row>
    <row r="11" spans="1:6" ht="12.75">
      <c r="A11" s="1" t="s">
        <v>11</v>
      </c>
      <c r="B11" s="3">
        <f>$B$2/B4/B5/B6/B7</f>
        <v>31.966754575241747</v>
      </c>
      <c r="C11" s="3">
        <f>$B$2/C4/C5/C6/C7</f>
        <v>52.119708546589806</v>
      </c>
      <c r="D11" s="3">
        <f>$B$2/D4/D5/D6/D7</f>
        <v>80.45324138064198</v>
      </c>
      <c r="E11" s="3">
        <f>$B$2/E4/E5/E6/E7</f>
        <v>119.87532965715654</v>
      </c>
      <c r="F11" s="3">
        <f>$B$2/F4/F5/F6/F7</f>
        <v>30.97553737911022</v>
      </c>
    </row>
    <row r="12" spans="1:6" ht="12.75">
      <c r="A12" s="1" t="s">
        <v>12</v>
      </c>
      <c r="B12" s="3">
        <f>B11/60</f>
        <v>0.5327792429206958</v>
      </c>
      <c r="C12" s="3">
        <f>C11/60</f>
        <v>0.86866180910983</v>
      </c>
      <c r="D12" s="3">
        <f>D11/60</f>
        <v>1.340887356344033</v>
      </c>
      <c r="E12" s="3">
        <f>E11/60</f>
        <v>1.997922160952609</v>
      </c>
      <c r="F12" s="3">
        <f>F11/60</f>
        <v>0.5162589563185037</v>
      </c>
    </row>
    <row r="13" spans="1:6" ht="12.75">
      <c r="A13" s="1" t="s">
        <v>14</v>
      </c>
      <c r="B13" s="3">
        <f>B8*3.14</f>
        <v>2.0096000000000003</v>
      </c>
      <c r="C13" s="3">
        <f>C8*3.14</f>
        <v>2.0096000000000003</v>
      </c>
      <c r="D13" s="3">
        <f>D8*3.14</f>
        <v>2.0096000000000003</v>
      </c>
      <c r="E13" s="3">
        <f>E8*3.14</f>
        <v>2.0096000000000003</v>
      </c>
      <c r="F13" s="3">
        <f>F8*3.14</f>
        <v>2.0096000000000003</v>
      </c>
    </row>
    <row r="14" spans="1:6" ht="12.75">
      <c r="A14" s="1" t="s">
        <v>13</v>
      </c>
      <c r="B14" s="3">
        <f>B8*3.14*B12</f>
        <v>1.0706731665734304</v>
      </c>
      <c r="C14" s="3">
        <f>C8*3.14*C12</f>
        <v>1.7456627715871147</v>
      </c>
      <c r="D14" s="3">
        <f>D8*3.14*D12</f>
        <v>2.694647231308969</v>
      </c>
      <c r="E14" s="3">
        <f>E8*3.14*E12</f>
        <v>4.0150243746503635</v>
      </c>
      <c r="F14" s="3">
        <f>F8*3.14*F12</f>
        <v>1.0374739986176653</v>
      </c>
    </row>
    <row r="15" spans="1:6" ht="15">
      <c r="A15" s="1" t="s">
        <v>0</v>
      </c>
      <c r="B15" s="8">
        <f>B11*B13*60/1000</f>
        <v>3.8544233996643498</v>
      </c>
      <c r="C15" s="8">
        <f>C11*C13*60/1000</f>
        <v>6.2843859777136135</v>
      </c>
      <c r="D15" s="8">
        <f>D11*D13*60/1000</f>
        <v>9.700730032712288</v>
      </c>
      <c r="E15" s="8">
        <f>E11*E13*60/1000</f>
        <v>14.454087748741308</v>
      </c>
      <c r="F15" s="8">
        <f>F11*F13*60/1000</f>
        <v>3.7349063950235943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A1" sqref="A1:IV16384"/>
    </sheetView>
  </sheetViews>
  <sheetFormatPr defaultColWidth="9.00390625" defaultRowHeight="12.75"/>
  <cols>
    <col min="1" max="1" width="25.625" style="0" customWidth="1"/>
  </cols>
  <sheetData>
    <row r="1" spans="1:6" ht="12.75">
      <c r="A1" s="12" t="s">
        <v>10</v>
      </c>
      <c r="B1" s="12"/>
      <c r="C1" s="12"/>
      <c r="D1" s="12"/>
      <c r="E1" s="12"/>
      <c r="F1" s="12"/>
    </row>
    <row r="2" spans="1:2" ht="15.75" customHeight="1">
      <c r="A2" s="1" t="s">
        <v>9</v>
      </c>
      <c r="B2" s="4">
        <v>1500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20</v>
      </c>
      <c r="B4" s="6">
        <v>6</v>
      </c>
      <c r="C4" s="6">
        <v>6</v>
      </c>
      <c r="D4" s="6">
        <v>6</v>
      </c>
      <c r="E4" s="6">
        <v>6</v>
      </c>
      <c r="F4" s="6">
        <v>6</v>
      </c>
    </row>
    <row r="5" spans="1:6" ht="12.75">
      <c r="A5" s="5" t="s">
        <v>35</v>
      </c>
      <c r="B5" s="4">
        <v>3.49</v>
      </c>
      <c r="C5" s="2">
        <v>2.04</v>
      </c>
      <c r="D5" s="2">
        <v>1.33</v>
      </c>
      <c r="E5" s="2">
        <v>1</v>
      </c>
      <c r="F5" s="2">
        <v>4.71</v>
      </c>
    </row>
    <row r="6" spans="1:6" ht="12.75">
      <c r="A6" s="10" t="s">
        <v>36</v>
      </c>
      <c r="B6" s="4">
        <v>3.49</v>
      </c>
      <c r="C6" s="2">
        <v>2.04</v>
      </c>
      <c r="D6" s="2">
        <v>1.33</v>
      </c>
      <c r="E6" s="2">
        <v>1</v>
      </c>
      <c r="F6" s="2">
        <v>4.71</v>
      </c>
    </row>
    <row r="7" spans="1:6" ht="12.75">
      <c r="A7" s="5" t="s">
        <v>37</v>
      </c>
      <c r="B7" s="4">
        <v>4.22</v>
      </c>
      <c r="C7" s="2">
        <f aca="true" t="shared" si="0" ref="C7:F8">B7</f>
        <v>4.22</v>
      </c>
      <c r="D7" s="2">
        <f t="shared" si="0"/>
        <v>4.22</v>
      </c>
      <c r="E7" s="2">
        <f t="shared" si="0"/>
        <v>4.22</v>
      </c>
      <c r="F7" s="2">
        <f t="shared" si="0"/>
        <v>4.22</v>
      </c>
    </row>
    <row r="8" spans="1:6" ht="12.75">
      <c r="A8" s="5" t="s">
        <v>25</v>
      </c>
      <c r="B8" s="4">
        <v>0.73</v>
      </c>
      <c r="C8" s="2">
        <f t="shared" si="0"/>
        <v>0.73</v>
      </c>
      <c r="D8" s="2">
        <f t="shared" si="0"/>
        <v>0.73</v>
      </c>
      <c r="E8" s="2">
        <f t="shared" si="0"/>
        <v>0.73</v>
      </c>
      <c r="F8" s="2">
        <f t="shared" si="0"/>
        <v>0.73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308.400132</v>
      </c>
      <c r="C10" s="2">
        <f>C4*C5*C6*C7</f>
        <v>105.37171199999999</v>
      </c>
      <c r="D10" s="2">
        <f>D4*D5*D6*D7</f>
        <v>44.788548</v>
      </c>
      <c r="E10" s="2">
        <f>E4*E5*E6*E7</f>
        <v>25.32</v>
      </c>
      <c r="F10" s="2">
        <f>F4*F5*F6*F7</f>
        <v>561.7014119999999</v>
      </c>
    </row>
    <row r="11" spans="1:6" ht="12.75">
      <c r="A11" s="1" t="s">
        <v>11</v>
      </c>
      <c r="B11" s="3">
        <f>$B$2/B4/B5/B6/B7</f>
        <v>4.863811147785112</v>
      </c>
      <c r="C11" s="3">
        <f>$B$2/C4/C5/C6/C7</f>
        <v>14.235319627339832</v>
      </c>
      <c r="D11" s="3">
        <f>$B$2/D4/D5/D6/D7</f>
        <v>33.490703918331974</v>
      </c>
      <c r="E11" s="3">
        <f>$B$2/E4/E5/E6/E7</f>
        <v>59.241706161137444</v>
      </c>
      <c r="F11" s="3">
        <f>$B$2/F4/F5/F6/F7</f>
        <v>2.6704579478607404</v>
      </c>
    </row>
    <row r="12" spans="1:6" ht="12.75">
      <c r="A12" s="1" t="s">
        <v>12</v>
      </c>
      <c r="B12" s="3">
        <f>B11/60</f>
        <v>0.08106351912975188</v>
      </c>
      <c r="C12" s="3">
        <f>C11/60</f>
        <v>0.23725532712233052</v>
      </c>
      <c r="D12" s="3">
        <f>D11/60</f>
        <v>0.5581783986388662</v>
      </c>
      <c r="E12" s="3">
        <f>E11/60</f>
        <v>0.9873617693522907</v>
      </c>
      <c r="F12" s="3">
        <f>F11/60</f>
        <v>0.04450763246434567</v>
      </c>
    </row>
    <row r="13" spans="1:6" ht="12.75">
      <c r="A13" s="1" t="s">
        <v>14</v>
      </c>
      <c r="B13" s="3">
        <f>B8*3.14</f>
        <v>2.2922000000000002</v>
      </c>
      <c r="C13" s="3">
        <f>C8*3.14</f>
        <v>2.2922000000000002</v>
      </c>
      <c r="D13" s="3">
        <f>D8*3.14</f>
        <v>2.2922000000000002</v>
      </c>
      <c r="E13" s="3">
        <f>E8*3.14</f>
        <v>2.2922000000000002</v>
      </c>
      <c r="F13" s="3">
        <f>F8*3.14</f>
        <v>2.2922000000000002</v>
      </c>
    </row>
    <row r="14" spans="1:6" ht="12.75">
      <c r="A14" s="1" t="s">
        <v>13</v>
      </c>
      <c r="B14" s="3">
        <f>B8*3.14*B12</f>
        <v>0.18581379854921726</v>
      </c>
      <c r="C14" s="3">
        <f>C8*3.14*C12</f>
        <v>0.5438366608298061</v>
      </c>
      <c r="D14" s="3">
        <f>D8*3.14*D12</f>
        <v>1.2794565253600092</v>
      </c>
      <c r="E14" s="3">
        <f>E8*3.14*E12</f>
        <v>2.263230647709321</v>
      </c>
      <c r="F14" s="3">
        <f>F8*3.14*F12</f>
        <v>0.10202039513477316</v>
      </c>
    </row>
    <row r="15" spans="1:6" ht="15">
      <c r="A15" s="1" t="s">
        <v>0</v>
      </c>
      <c r="B15" s="8">
        <f>B11*B13*60/1000</f>
        <v>0.6689296747771821</v>
      </c>
      <c r="C15" s="8">
        <f>C11*C13*60/1000</f>
        <v>1.9578119789873019</v>
      </c>
      <c r="D15" s="8">
        <f>D11*D13*60/1000</f>
        <v>4.606043491296034</v>
      </c>
      <c r="E15" s="8">
        <f>E11*E13*60/1000</f>
        <v>8.147630331753556</v>
      </c>
      <c r="F15" s="8">
        <f>F11*F13*60/1000</f>
        <v>0.3672734224851834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A1" sqref="A1:IV16384"/>
    </sheetView>
  </sheetViews>
  <sheetFormatPr defaultColWidth="9.00390625" defaultRowHeight="12.75"/>
  <cols>
    <col min="1" max="1" width="25.625" style="0" customWidth="1"/>
  </cols>
  <sheetData>
    <row r="1" spans="1:6" ht="12.75">
      <c r="A1" s="12" t="s">
        <v>10</v>
      </c>
      <c r="B1" s="12"/>
      <c r="C1" s="12"/>
      <c r="D1" s="12"/>
      <c r="E1" s="12"/>
      <c r="F1" s="12"/>
    </row>
    <row r="2" spans="1:2" ht="15.75" customHeight="1">
      <c r="A2" s="1" t="s">
        <v>9</v>
      </c>
      <c r="B2" s="4">
        <v>1500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21</v>
      </c>
      <c r="B4" s="6">
        <v>6.4</v>
      </c>
      <c r="C4" s="6">
        <v>3.09</v>
      </c>
      <c r="D4" s="6">
        <v>1.69</v>
      </c>
      <c r="E4" s="6">
        <v>1</v>
      </c>
      <c r="F4" s="6">
        <v>7.82</v>
      </c>
    </row>
    <row r="5" spans="1:6" ht="12.75">
      <c r="A5" s="5" t="s">
        <v>20</v>
      </c>
      <c r="B5" s="4">
        <v>6</v>
      </c>
      <c r="C5" s="2">
        <f aca="true" t="shared" si="0" ref="C5:D7">B5</f>
        <v>6</v>
      </c>
      <c r="D5" s="2">
        <f t="shared" si="0"/>
        <v>6</v>
      </c>
      <c r="E5" s="2">
        <f>D5</f>
        <v>6</v>
      </c>
      <c r="F5" s="2">
        <v>6</v>
      </c>
    </row>
    <row r="6" spans="1:6" ht="12.75">
      <c r="A6" s="10">
        <v>0</v>
      </c>
      <c r="B6" s="4">
        <v>1</v>
      </c>
      <c r="C6" s="2">
        <f>B6</f>
        <v>1</v>
      </c>
      <c r="D6" s="2">
        <f>B6</f>
        <v>1</v>
      </c>
      <c r="E6" s="2">
        <f>B6</f>
        <v>1</v>
      </c>
      <c r="F6" s="2">
        <f>B6</f>
        <v>1</v>
      </c>
    </row>
    <row r="7" spans="1:6" ht="12.75">
      <c r="A7" s="5" t="s">
        <v>24</v>
      </c>
      <c r="B7" s="4">
        <v>5.125</v>
      </c>
      <c r="C7" s="2">
        <f t="shared" si="0"/>
        <v>5.125</v>
      </c>
      <c r="D7" s="2">
        <f t="shared" si="0"/>
        <v>5.125</v>
      </c>
      <c r="E7" s="2">
        <f>D7</f>
        <v>5.125</v>
      </c>
      <c r="F7" s="2">
        <f>E7</f>
        <v>5.125</v>
      </c>
    </row>
    <row r="8" spans="1:6" ht="12.75">
      <c r="A8" s="5" t="s">
        <v>25</v>
      </c>
      <c r="B8" s="4">
        <v>0.73</v>
      </c>
      <c r="C8" s="2">
        <f>B8</f>
        <v>0.73</v>
      </c>
      <c r="D8" s="2">
        <f>C8</f>
        <v>0.73</v>
      </c>
      <c r="E8" s="2">
        <f>D8</f>
        <v>0.73</v>
      </c>
      <c r="F8" s="2">
        <f>E8</f>
        <v>0.73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196.80000000000004</v>
      </c>
      <c r="C10" s="2">
        <f>C4*C5*C6*C7</f>
        <v>95.0175</v>
      </c>
      <c r="D10" s="2">
        <f>D4*D5*D6*D7</f>
        <v>51.9675</v>
      </c>
      <c r="E10" s="2">
        <f>E4*E5*E6*E7</f>
        <v>30.75</v>
      </c>
      <c r="F10" s="2">
        <f>F4*F5*F6*F7</f>
        <v>240.465</v>
      </c>
    </row>
    <row r="11" spans="1:6" ht="12.75">
      <c r="A11" s="1" t="s">
        <v>11</v>
      </c>
      <c r="B11" s="3">
        <f>$B$2/B4/B5/B6/B7</f>
        <v>7.621951219512195</v>
      </c>
      <c r="C11" s="3">
        <f>$B$2/C4/C5/C6/C7</f>
        <v>15.786565632646617</v>
      </c>
      <c r="D11" s="3">
        <f>$B$2/D4/D5/D6/D7</f>
        <v>28.86419396738346</v>
      </c>
      <c r="E11" s="3">
        <f>$B$2/E4/E5/E6/E7</f>
        <v>48.78048780487805</v>
      </c>
      <c r="F11" s="3">
        <f>$B$2/F4/F5/F6/F7</f>
        <v>6.237914041544507</v>
      </c>
    </row>
    <row r="12" spans="1:6" ht="12.75">
      <c r="A12" s="1" t="s">
        <v>12</v>
      </c>
      <c r="B12" s="3">
        <f>B11/60</f>
        <v>0.12703252032520326</v>
      </c>
      <c r="C12" s="3">
        <f>C11/60</f>
        <v>0.26310942721077696</v>
      </c>
      <c r="D12" s="3">
        <f>D11/60</f>
        <v>0.481069899456391</v>
      </c>
      <c r="E12" s="3">
        <f>E11/60</f>
        <v>0.8130081300813008</v>
      </c>
      <c r="F12" s="3">
        <f>F11/60</f>
        <v>0.10396523402574179</v>
      </c>
    </row>
    <row r="13" spans="1:6" ht="12.75">
      <c r="A13" s="1" t="s">
        <v>14</v>
      </c>
      <c r="B13" s="3">
        <f>B8*3.14</f>
        <v>2.2922000000000002</v>
      </c>
      <c r="C13" s="3">
        <f>C8*3.14</f>
        <v>2.2922000000000002</v>
      </c>
      <c r="D13" s="3">
        <f>D8*3.14</f>
        <v>2.2922000000000002</v>
      </c>
      <c r="E13" s="3">
        <f>E8*3.14</f>
        <v>2.2922000000000002</v>
      </c>
      <c r="F13" s="3">
        <f>F8*3.14</f>
        <v>2.2922000000000002</v>
      </c>
    </row>
    <row r="14" spans="1:6" ht="12.75">
      <c r="A14" s="1" t="s">
        <v>13</v>
      </c>
      <c r="B14" s="3">
        <f>B8*3.14*B12</f>
        <v>0.29118394308943096</v>
      </c>
      <c r="C14" s="3">
        <f>C8*3.14*C12</f>
        <v>0.603099429052543</v>
      </c>
      <c r="D14" s="3">
        <f>D8*3.14*D12</f>
        <v>1.1027084235339395</v>
      </c>
      <c r="E14" s="3">
        <f>E8*3.14*E12</f>
        <v>1.863577235772358</v>
      </c>
      <c r="F14" s="3">
        <f>F8*3.14*F12</f>
        <v>0.23830910943380534</v>
      </c>
    </row>
    <row r="15" spans="1:6" ht="15">
      <c r="A15" s="1" t="s">
        <v>0</v>
      </c>
      <c r="B15" s="8">
        <f>B11*B13*60/1000</f>
        <v>1.0482621951219513</v>
      </c>
      <c r="C15" s="8">
        <f>C11*C13*60/1000</f>
        <v>2.171157944589155</v>
      </c>
      <c r="D15" s="8">
        <f>D11*D13*60/1000</f>
        <v>3.969750324722183</v>
      </c>
      <c r="E15" s="8">
        <f>E11*E13*60/1000</f>
        <v>6.708878048780488</v>
      </c>
      <c r="F15" s="8">
        <f>F11*F13*60/1000</f>
        <v>0.8579127939616992</v>
      </c>
    </row>
    <row r="16" spans="2:6" ht="12.75">
      <c r="B16" s="17" t="s">
        <v>15</v>
      </c>
      <c r="C16" s="17"/>
      <c r="D16" s="17"/>
      <c r="E16" s="17"/>
      <c r="F16" s="17"/>
    </row>
  </sheetData>
  <mergeCells count="3">
    <mergeCell ref="A1:F1"/>
    <mergeCell ref="A9:F9"/>
    <mergeCell ref="B16:F1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160" zoomScaleNormal="160" workbookViewId="0" topLeftCell="A1">
      <selection activeCell="B7" sqref="B7"/>
    </sheetView>
  </sheetViews>
  <sheetFormatPr defaultColWidth="9.00390625" defaultRowHeight="12.75"/>
  <cols>
    <col min="1" max="1" width="25.625" style="0" customWidth="1"/>
  </cols>
  <sheetData>
    <row r="1" spans="1:7" ht="12.75">
      <c r="A1" s="12" t="s">
        <v>10</v>
      </c>
      <c r="B1" s="13"/>
      <c r="C1" s="13"/>
      <c r="D1" s="13"/>
      <c r="E1" s="13"/>
      <c r="F1" s="13"/>
      <c r="G1" s="13"/>
    </row>
    <row r="2" spans="1:2" ht="15.75" customHeight="1">
      <c r="A2" s="1" t="s">
        <v>9</v>
      </c>
      <c r="B2" s="4">
        <v>2000</v>
      </c>
    </row>
    <row r="3" spans="1:7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16</v>
      </c>
      <c r="G3" s="7" t="s">
        <v>5</v>
      </c>
    </row>
    <row r="4" spans="1:7" ht="12.75">
      <c r="A4" s="5" t="s">
        <v>17</v>
      </c>
      <c r="B4" s="6">
        <v>3.636</v>
      </c>
      <c r="C4" s="6">
        <v>1.95</v>
      </c>
      <c r="D4" s="6">
        <v>1.357</v>
      </c>
      <c r="E4" s="6">
        <v>0.941</v>
      </c>
      <c r="F4" s="6">
        <v>0.784</v>
      </c>
      <c r="G4" s="6">
        <v>3.53</v>
      </c>
    </row>
    <row r="5" spans="1:7" ht="12.75">
      <c r="A5" s="5" t="s">
        <v>23</v>
      </c>
      <c r="B5" s="4">
        <v>3.9</v>
      </c>
      <c r="C5" s="2">
        <f aca="true" t="shared" si="0" ref="C5:D7">B5</f>
        <v>3.9</v>
      </c>
      <c r="D5" s="2">
        <f t="shared" si="0"/>
        <v>3.9</v>
      </c>
      <c r="E5" s="2">
        <f>D5</f>
        <v>3.9</v>
      </c>
      <c r="F5" s="2">
        <f>E5</f>
        <v>3.9</v>
      </c>
      <c r="G5" s="2">
        <v>3.9</v>
      </c>
    </row>
    <row r="6" spans="1:7" ht="12.75">
      <c r="A6" s="5" t="s">
        <v>19</v>
      </c>
      <c r="B6" s="4">
        <v>1.94</v>
      </c>
      <c r="C6" s="2">
        <f>B6</f>
        <v>1.94</v>
      </c>
      <c r="D6" s="2">
        <f>B6</f>
        <v>1.94</v>
      </c>
      <c r="E6" s="2">
        <f>B6</f>
        <v>1.94</v>
      </c>
      <c r="F6" s="2">
        <f>B6</f>
        <v>1.94</v>
      </c>
      <c r="G6" s="2">
        <f>B6</f>
        <v>1.94</v>
      </c>
    </row>
    <row r="7" spans="1:7" ht="12.75">
      <c r="A7" s="5" t="s">
        <v>24</v>
      </c>
      <c r="B7" s="4">
        <v>5.125</v>
      </c>
      <c r="C7" s="2">
        <f t="shared" si="0"/>
        <v>5.125</v>
      </c>
      <c r="D7" s="2">
        <f t="shared" si="0"/>
        <v>5.125</v>
      </c>
      <c r="E7" s="2">
        <f>D7</f>
        <v>5.125</v>
      </c>
      <c r="F7" s="2">
        <f>E7</f>
        <v>5.125</v>
      </c>
      <c r="G7" s="2">
        <f>E7</f>
        <v>5.125</v>
      </c>
    </row>
    <row r="8" spans="1:7" ht="12.75">
      <c r="A8" s="5" t="s">
        <v>25</v>
      </c>
      <c r="B8" s="4">
        <v>0.73</v>
      </c>
      <c r="C8" s="2">
        <f>B8</f>
        <v>0.73</v>
      </c>
      <c r="D8" s="2">
        <f>C8</f>
        <v>0.73</v>
      </c>
      <c r="E8" s="2">
        <f>D8</f>
        <v>0.73</v>
      </c>
      <c r="F8" s="2">
        <f>E8</f>
        <v>0.73</v>
      </c>
      <c r="G8" s="2">
        <f>E8</f>
        <v>0.73</v>
      </c>
    </row>
    <row r="9" spans="1:7" ht="12.75">
      <c r="A9" s="14" t="s">
        <v>7</v>
      </c>
      <c r="B9" s="15"/>
      <c r="C9" s="15"/>
      <c r="D9" s="15"/>
      <c r="E9" s="15"/>
      <c r="F9" s="15"/>
      <c r="G9" s="16"/>
    </row>
    <row r="10" spans="1:7" ht="12.75">
      <c r="A10" s="1" t="s">
        <v>6</v>
      </c>
      <c r="B10" s="2">
        <f aca="true" t="shared" si="1" ref="B10:G10">B4*B5*B6*B7</f>
        <v>140.988627</v>
      </c>
      <c r="C10" s="2">
        <f t="shared" si="1"/>
        <v>75.61271249999999</v>
      </c>
      <c r="D10" s="2">
        <f t="shared" si="1"/>
        <v>52.618692749999994</v>
      </c>
      <c r="E10" s="2">
        <f t="shared" si="1"/>
        <v>36.48798075</v>
      </c>
      <c r="F10" s="2">
        <f t="shared" si="1"/>
        <v>30.400187999999996</v>
      </c>
      <c r="G10" s="2">
        <f t="shared" si="1"/>
        <v>136.8783975</v>
      </c>
    </row>
    <row r="11" spans="1:7" ht="12.75">
      <c r="A11" s="1" t="s">
        <v>11</v>
      </c>
      <c r="B11" s="3">
        <f aca="true" t="shared" si="2" ref="B11:G11">$B$2/B4/B5/B6/B7</f>
        <v>14.185541362850493</v>
      </c>
      <c r="C11" s="3">
        <f t="shared" si="2"/>
        <v>26.45057866426892</v>
      </c>
      <c r="D11" s="3">
        <f t="shared" si="2"/>
        <v>38.00930611298777</v>
      </c>
      <c r="E11" s="3">
        <f t="shared" si="2"/>
        <v>54.81257002691223</v>
      </c>
      <c r="F11" s="3">
        <f t="shared" si="2"/>
        <v>65.7890668307709</v>
      </c>
      <c r="G11" s="3">
        <f t="shared" si="2"/>
        <v>14.611509460431842</v>
      </c>
    </row>
    <row r="12" spans="1:7" ht="12.75">
      <c r="A12" s="1" t="s">
        <v>12</v>
      </c>
      <c r="B12" s="3">
        <f aca="true" t="shared" si="3" ref="B12:G12">B11/60</f>
        <v>0.23642568938084155</v>
      </c>
      <c r="C12" s="3">
        <f t="shared" si="3"/>
        <v>0.44084297773781533</v>
      </c>
      <c r="D12" s="3">
        <f t="shared" si="3"/>
        <v>0.6334884352164629</v>
      </c>
      <c r="E12" s="3">
        <f t="shared" si="3"/>
        <v>0.9135428337818705</v>
      </c>
      <c r="F12" s="3">
        <f t="shared" si="3"/>
        <v>1.0964844471795152</v>
      </c>
      <c r="G12" s="3">
        <f t="shared" si="3"/>
        <v>0.24352515767386404</v>
      </c>
    </row>
    <row r="13" spans="1:7" ht="12.75">
      <c r="A13" s="1" t="s">
        <v>14</v>
      </c>
      <c r="B13" s="3">
        <f aca="true" t="shared" si="4" ref="B13:G13">B8*3.14</f>
        <v>2.2922000000000002</v>
      </c>
      <c r="C13" s="3">
        <f t="shared" si="4"/>
        <v>2.2922000000000002</v>
      </c>
      <c r="D13" s="3">
        <f t="shared" si="4"/>
        <v>2.2922000000000002</v>
      </c>
      <c r="E13" s="3">
        <f t="shared" si="4"/>
        <v>2.2922000000000002</v>
      </c>
      <c r="F13" s="3">
        <f t="shared" si="4"/>
        <v>2.2922000000000002</v>
      </c>
      <c r="G13" s="3">
        <f t="shared" si="4"/>
        <v>2.2922000000000002</v>
      </c>
    </row>
    <row r="14" spans="1:7" ht="12.75">
      <c r="A14" s="1" t="s">
        <v>13</v>
      </c>
      <c r="B14" s="3">
        <f aca="true" t="shared" si="5" ref="B14:G14">B8*3.14*B12</f>
        <v>0.541934965198765</v>
      </c>
      <c r="C14" s="3">
        <f t="shared" si="5"/>
        <v>1.0105002735706203</v>
      </c>
      <c r="D14" s="3">
        <f t="shared" si="5"/>
        <v>1.4520821912031765</v>
      </c>
      <c r="E14" s="3">
        <f t="shared" si="5"/>
        <v>2.094022883594804</v>
      </c>
      <c r="F14" s="3">
        <f t="shared" si="5"/>
        <v>2.513361649824885</v>
      </c>
      <c r="G14" s="3">
        <f t="shared" si="5"/>
        <v>0.5582083664200312</v>
      </c>
    </row>
    <row r="15" spans="1:7" ht="15">
      <c r="A15" s="1" t="s">
        <v>0</v>
      </c>
      <c r="B15" s="8">
        <f aca="true" t="shared" si="6" ref="B15:G15">B11*B13*60/1000</f>
        <v>1.9509658747155543</v>
      </c>
      <c r="C15" s="8">
        <f t="shared" si="6"/>
        <v>3.637800984854233</v>
      </c>
      <c r="D15" s="8">
        <f t="shared" si="6"/>
        <v>5.227495888331434</v>
      </c>
      <c r="E15" s="8">
        <f t="shared" si="6"/>
        <v>7.538482380941294</v>
      </c>
      <c r="F15" s="8">
        <f t="shared" si="6"/>
        <v>9.048101939369584</v>
      </c>
      <c r="G15" s="8">
        <f t="shared" si="6"/>
        <v>2.009550119112112</v>
      </c>
    </row>
    <row r="16" spans="2:7" ht="12.75">
      <c r="B16" s="17" t="s">
        <v>15</v>
      </c>
      <c r="C16" s="17"/>
      <c r="D16" s="17"/>
      <c r="E16" s="17"/>
      <c r="F16" s="17"/>
      <c r="G16" s="17"/>
    </row>
  </sheetData>
  <mergeCells count="3">
    <mergeCell ref="A1:G1"/>
    <mergeCell ref="A9:G9"/>
    <mergeCell ref="B16:G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160" zoomScaleNormal="160" workbookViewId="0" topLeftCell="A1">
      <selection activeCell="E25" sqref="E25"/>
    </sheetView>
  </sheetViews>
  <sheetFormatPr defaultColWidth="9.00390625" defaultRowHeight="12.75"/>
  <cols>
    <col min="1" max="1" width="25.625" style="0" customWidth="1"/>
  </cols>
  <sheetData>
    <row r="1" spans="1:7" ht="12.75">
      <c r="A1" s="12" t="s">
        <v>10</v>
      </c>
      <c r="B1" s="13"/>
      <c r="C1" s="13"/>
      <c r="D1" s="13"/>
      <c r="E1" s="13"/>
      <c r="F1" s="13"/>
      <c r="G1" s="13"/>
    </row>
    <row r="2" spans="1:2" ht="15.75" customHeight="1">
      <c r="A2" s="1" t="s">
        <v>9</v>
      </c>
      <c r="B2" s="4">
        <v>5000</v>
      </c>
    </row>
    <row r="3" spans="1:7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16</v>
      </c>
      <c r="G3" s="7" t="s">
        <v>5</v>
      </c>
    </row>
    <row r="4" spans="1:7" ht="12.75">
      <c r="A4" s="5" t="s">
        <v>17</v>
      </c>
      <c r="B4" s="6">
        <v>3.636</v>
      </c>
      <c r="C4" s="6">
        <v>1.95</v>
      </c>
      <c r="D4" s="6">
        <v>1.357</v>
      </c>
      <c r="E4" s="6">
        <v>0.941</v>
      </c>
      <c r="F4" s="6">
        <v>0.784</v>
      </c>
      <c r="G4" s="6">
        <v>3.53</v>
      </c>
    </row>
    <row r="5" spans="1:7" ht="12.75">
      <c r="A5" s="5" t="s">
        <v>18</v>
      </c>
      <c r="B5" s="4">
        <v>3.9</v>
      </c>
      <c r="C5" s="2">
        <f aca="true" t="shared" si="0" ref="C5:D7">B5</f>
        <v>3.9</v>
      </c>
      <c r="D5" s="2">
        <f t="shared" si="0"/>
        <v>3.9</v>
      </c>
      <c r="E5" s="2">
        <f>D5</f>
        <v>3.9</v>
      </c>
      <c r="F5" s="2">
        <f>E5</f>
        <v>3.9</v>
      </c>
      <c r="G5" s="2">
        <v>3.9</v>
      </c>
    </row>
    <row r="6" spans="1:7" ht="12.75">
      <c r="A6" s="5" t="s">
        <v>19</v>
      </c>
      <c r="B6" s="4">
        <v>1</v>
      </c>
      <c r="C6" s="2">
        <f>B6</f>
        <v>1</v>
      </c>
      <c r="D6" s="2">
        <f>B6</f>
        <v>1</v>
      </c>
      <c r="E6" s="2">
        <f>B6</f>
        <v>1</v>
      </c>
      <c r="F6" s="2">
        <f>B6</f>
        <v>1</v>
      </c>
      <c r="G6" s="2">
        <f>B6</f>
        <v>1</v>
      </c>
    </row>
    <row r="7" spans="1:7" ht="12.75">
      <c r="A7" s="5" t="s">
        <v>22</v>
      </c>
      <c r="B7" s="4">
        <v>5.125</v>
      </c>
      <c r="C7" s="2">
        <f t="shared" si="0"/>
        <v>5.125</v>
      </c>
      <c r="D7" s="2">
        <f t="shared" si="0"/>
        <v>5.125</v>
      </c>
      <c r="E7" s="2">
        <f>D7</f>
        <v>5.125</v>
      </c>
      <c r="F7" s="2">
        <f>E7</f>
        <v>5.125</v>
      </c>
      <c r="G7" s="2">
        <f>E7</f>
        <v>5.125</v>
      </c>
    </row>
    <row r="8" spans="1:7" ht="12.75">
      <c r="A8" s="5" t="s">
        <v>8</v>
      </c>
      <c r="B8" s="4">
        <v>0.74</v>
      </c>
      <c r="C8" s="2">
        <f>B8</f>
        <v>0.74</v>
      </c>
      <c r="D8" s="2">
        <f>C8</f>
        <v>0.74</v>
      </c>
      <c r="E8" s="2">
        <f>D8</f>
        <v>0.74</v>
      </c>
      <c r="F8" s="2">
        <f>E8</f>
        <v>0.74</v>
      </c>
      <c r="G8" s="2">
        <f>E8</f>
        <v>0.74</v>
      </c>
    </row>
    <row r="9" spans="1:7" ht="12.75">
      <c r="A9" s="14" t="s">
        <v>7</v>
      </c>
      <c r="B9" s="15"/>
      <c r="C9" s="15"/>
      <c r="D9" s="15"/>
      <c r="E9" s="15"/>
      <c r="F9" s="15"/>
      <c r="G9" s="16"/>
    </row>
    <row r="10" spans="1:7" ht="12.75">
      <c r="A10" s="1" t="s">
        <v>6</v>
      </c>
      <c r="B10" s="2">
        <f aca="true" t="shared" si="1" ref="B10:G10">B4*B5*B6*B7</f>
        <v>72.67455</v>
      </c>
      <c r="C10" s="2">
        <f t="shared" si="1"/>
        <v>38.975625</v>
      </c>
      <c r="D10" s="2">
        <f t="shared" si="1"/>
        <v>27.1230375</v>
      </c>
      <c r="E10" s="2">
        <f t="shared" si="1"/>
        <v>18.808237499999997</v>
      </c>
      <c r="F10" s="2">
        <f t="shared" si="1"/>
        <v>15.6702</v>
      </c>
      <c r="G10" s="2">
        <f t="shared" si="1"/>
        <v>70.555875</v>
      </c>
    </row>
    <row r="11" spans="1:7" ht="12.75">
      <c r="A11" s="1" t="s">
        <v>11</v>
      </c>
      <c r="B11" s="3">
        <f aca="true" t="shared" si="2" ref="B11:G11">$B$2/B4/B5/B6/B7</f>
        <v>68.7998756098249</v>
      </c>
      <c r="C11" s="3">
        <f t="shared" si="2"/>
        <v>128.28530652170426</v>
      </c>
      <c r="D11" s="3">
        <f t="shared" si="2"/>
        <v>184.34513464799065</v>
      </c>
      <c r="E11" s="3">
        <f t="shared" si="2"/>
        <v>265.8409646305243</v>
      </c>
      <c r="F11" s="3">
        <f t="shared" si="2"/>
        <v>319.0769741292389</v>
      </c>
      <c r="G11" s="3">
        <f t="shared" si="2"/>
        <v>70.86582088309443</v>
      </c>
    </row>
    <row r="12" spans="1:7" ht="12.75">
      <c r="A12" s="1" t="s">
        <v>12</v>
      </c>
      <c r="B12" s="3">
        <f aca="true" t="shared" si="3" ref="B12:G12">B11/60</f>
        <v>1.1466645934970816</v>
      </c>
      <c r="C12" s="3">
        <f t="shared" si="3"/>
        <v>2.1380884420284043</v>
      </c>
      <c r="D12" s="3">
        <f t="shared" si="3"/>
        <v>3.0724189107998443</v>
      </c>
      <c r="E12" s="3">
        <f t="shared" si="3"/>
        <v>4.4306827438420715</v>
      </c>
      <c r="F12" s="3">
        <f t="shared" si="3"/>
        <v>5.317949568820649</v>
      </c>
      <c r="G12" s="3">
        <f t="shared" si="3"/>
        <v>1.1810970147182405</v>
      </c>
    </row>
    <row r="13" spans="1:7" ht="12.75">
      <c r="A13" s="1" t="s">
        <v>14</v>
      </c>
      <c r="B13" s="3">
        <f aca="true" t="shared" si="4" ref="B13:G13">B8*3.14</f>
        <v>2.3236</v>
      </c>
      <c r="C13" s="3">
        <f t="shared" si="4"/>
        <v>2.3236</v>
      </c>
      <c r="D13" s="3">
        <f t="shared" si="4"/>
        <v>2.3236</v>
      </c>
      <c r="E13" s="3">
        <f t="shared" si="4"/>
        <v>2.3236</v>
      </c>
      <c r="F13" s="3">
        <f t="shared" si="4"/>
        <v>2.3236</v>
      </c>
      <c r="G13" s="3">
        <f t="shared" si="4"/>
        <v>2.3236</v>
      </c>
    </row>
    <row r="14" spans="1:7" ht="12.75">
      <c r="A14" s="1" t="s">
        <v>13</v>
      </c>
      <c r="B14" s="3">
        <f aca="true" t="shared" si="5" ref="B14:G14">B8*3.14*B12</f>
        <v>2.664389849449819</v>
      </c>
      <c r="C14" s="3">
        <f t="shared" si="5"/>
        <v>4.9680623038972</v>
      </c>
      <c r="D14" s="3">
        <f t="shared" si="5"/>
        <v>7.139072581134518</v>
      </c>
      <c r="E14" s="3">
        <f t="shared" si="5"/>
        <v>10.295134423591437</v>
      </c>
      <c r="F14" s="3">
        <f t="shared" si="5"/>
        <v>12.356787618111658</v>
      </c>
      <c r="G14" s="3">
        <f t="shared" si="5"/>
        <v>2.7443970233993036</v>
      </c>
    </row>
    <row r="15" spans="1:7" ht="15">
      <c r="A15" s="1" t="s">
        <v>0</v>
      </c>
      <c r="B15" s="8">
        <f aca="true" t="shared" si="6" ref="B15:G15">B11*B13*60/1000</f>
        <v>9.591803458019347</v>
      </c>
      <c r="C15" s="8">
        <f t="shared" si="6"/>
        <v>17.88502429402992</v>
      </c>
      <c r="D15" s="8">
        <f t="shared" si="6"/>
        <v>25.700661292084263</v>
      </c>
      <c r="E15" s="8">
        <f t="shared" si="6"/>
        <v>37.06248392492917</v>
      </c>
      <c r="F15" s="8">
        <f t="shared" si="6"/>
        <v>44.48443542520197</v>
      </c>
      <c r="G15" s="8">
        <f t="shared" si="6"/>
        <v>9.879829284237491</v>
      </c>
    </row>
    <row r="16" spans="2:7" ht="12.75">
      <c r="B16" s="17" t="s">
        <v>15</v>
      </c>
      <c r="C16" s="17"/>
      <c r="D16" s="17"/>
      <c r="E16" s="17"/>
      <c r="F16" s="17"/>
      <c r="G16" s="17"/>
    </row>
  </sheetData>
  <mergeCells count="3">
    <mergeCell ref="A1:G1"/>
    <mergeCell ref="A9:G9"/>
    <mergeCell ref="B16:G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60" zoomScaleNormal="160" workbookViewId="0" topLeftCell="A1">
      <selection activeCell="A5" sqref="A5"/>
    </sheetView>
  </sheetViews>
  <sheetFormatPr defaultColWidth="9.00390625" defaultRowHeight="12.75"/>
  <cols>
    <col min="1" max="1" width="25.625" style="0" customWidth="1"/>
  </cols>
  <sheetData>
    <row r="1" spans="1:6" ht="12.75">
      <c r="A1" s="12" t="s">
        <v>10</v>
      </c>
      <c r="B1" s="13"/>
      <c r="C1" s="13"/>
      <c r="D1" s="13"/>
      <c r="E1" s="13"/>
      <c r="F1" s="13"/>
    </row>
    <row r="2" spans="1:2" ht="15.75" customHeight="1">
      <c r="A2" s="1" t="s">
        <v>9</v>
      </c>
      <c r="B2" s="4">
        <v>2500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26</v>
      </c>
      <c r="B4" s="6">
        <v>1.98</v>
      </c>
      <c r="C4" s="2">
        <f aca="true" t="shared" si="0" ref="C4:F7">B4</f>
        <v>1.98</v>
      </c>
      <c r="D4" s="2">
        <f t="shared" si="0"/>
        <v>1.98</v>
      </c>
      <c r="E4" s="2">
        <f t="shared" si="0"/>
        <v>1.98</v>
      </c>
      <c r="F4" s="2">
        <f t="shared" si="0"/>
        <v>1.98</v>
      </c>
    </row>
    <row r="5" spans="1:6" ht="12.75">
      <c r="A5" s="5" t="s">
        <v>52</v>
      </c>
      <c r="B5" s="6">
        <v>4.124</v>
      </c>
      <c r="C5" s="6">
        <v>2.641</v>
      </c>
      <c r="D5" s="6">
        <v>1.58</v>
      </c>
      <c r="E5" s="6">
        <v>1</v>
      </c>
      <c r="F5" s="6">
        <v>5.224</v>
      </c>
    </row>
    <row r="6" spans="1:6" ht="12.75">
      <c r="A6" s="5" t="s">
        <v>29</v>
      </c>
      <c r="B6" s="4">
        <v>6.55</v>
      </c>
      <c r="C6" s="2">
        <v>3.09</v>
      </c>
      <c r="D6" s="2">
        <v>1.71</v>
      </c>
      <c r="E6" s="2">
        <v>1</v>
      </c>
      <c r="F6" s="2">
        <v>7.77</v>
      </c>
    </row>
    <row r="7" spans="1:6" ht="12.75">
      <c r="A7" s="5" t="s">
        <v>43</v>
      </c>
      <c r="B7" s="4">
        <v>7.6</v>
      </c>
      <c r="C7" s="2">
        <f t="shared" si="0"/>
        <v>7.6</v>
      </c>
      <c r="D7" s="2">
        <f t="shared" si="0"/>
        <v>7.6</v>
      </c>
      <c r="E7" s="2">
        <f t="shared" si="0"/>
        <v>7.6</v>
      </c>
      <c r="F7" s="2">
        <f t="shared" si="0"/>
        <v>7.6</v>
      </c>
    </row>
    <row r="8" spans="1:6" ht="12.75">
      <c r="A8" s="5" t="s">
        <v>8</v>
      </c>
      <c r="B8" s="4">
        <v>0.91</v>
      </c>
      <c r="C8" s="2">
        <f>B8</f>
        <v>0.91</v>
      </c>
      <c r="D8" s="2">
        <f>C8</f>
        <v>0.91</v>
      </c>
      <c r="E8" s="2">
        <f>D8</f>
        <v>0.91</v>
      </c>
      <c r="F8" s="2">
        <f>E8</f>
        <v>0.91</v>
      </c>
    </row>
    <row r="9" spans="1:6" ht="12.75">
      <c r="A9" s="14" t="s">
        <v>7</v>
      </c>
      <c r="B9" s="15"/>
      <c r="C9" s="15"/>
      <c r="D9" s="15"/>
      <c r="E9" s="15"/>
      <c r="F9" s="16"/>
    </row>
    <row r="10" spans="1:6" ht="12.75">
      <c r="A10" s="1" t="s">
        <v>6</v>
      </c>
      <c r="B10" s="2">
        <f>B4*B5*B6*B7</f>
        <v>406.4795855999999</v>
      </c>
      <c r="C10" s="2">
        <f>C4*C5*C6*C7</f>
        <v>122.80206312</v>
      </c>
      <c r="D10" s="2">
        <f>D4*D5*D6*D7</f>
        <v>40.6566864</v>
      </c>
      <c r="E10" s="2">
        <f>E4*E5*E6*E7</f>
        <v>15.048</v>
      </c>
      <c r="F10" s="2">
        <f>F4*F5*F6*F7</f>
        <v>610.80554304</v>
      </c>
    </row>
    <row r="11" spans="1:6" ht="12.75">
      <c r="A11" s="1" t="s">
        <v>11</v>
      </c>
      <c r="B11" s="3">
        <f>$B$2/B4/B5/B6/B7</f>
        <v>6.150370371761174</v>
      </c>
      <c r="C11" s="3">
        <f>$B$2/C4/C5/C6/C7</f>
        <v>20.357964161864643</v>
      </c>
      <c r="D11" s="3">
        <f>$B$2/D4/D5/D6/D7</f>
        <v>61.49050061295699</v>
      </c>
      <c r="E11" s="3">
        <f>$B$2/E4/E5/E6/E7</f>
        <v>166.1350345560872</v>
      </c>
      <c r="F11" s="3">
        <f>$B$2/F4/F5/F6/F7</f>
        <v>4.092955652559102</v>
      </c>
    </row>
    <row r="12" spans="1:6" ht="12.75">
      <c r="A12" s="1" t="s">
        <v>12</v>
      </c>
      <c r="B12" s="3">
        <f>B11/60</f>
        <v>0.10250617286268623</v>
      </c>
      <c r="C12" s="3">
        <f>C11/60</f>
        <v>0.33929940269774406</v>
      </c>
      <c r="D12" s="3">
        <f>D11/60</f>
        <v>1.0248416768826165</v>
      </c>
      <c r="E12" s="3">
        <f>E11/60</f>
        <v>2.768917242601453</v>
      </c>
      <c r="F12" s="3">
        <f>F11/60</f>
        <v>0.0682159275426517</v>
      </c>
    </row>
    <row r="13" spans="1:6" ht="12.75">
      <c r="A13" s="1" t="s">
        <v>14</v>
      </c>
      <c r="B13" s="3">
        <f>B8*3.14</f>
        <v>2.8574</v>
      </c>
      <c r="C13" s="3">
        <f>C8*3.14</f>
        <v>2.8574</v>
      </c>
      <c r="D13" s="3">
        <f>D8*3.14</f>
        <v>2.8574</v>
      </c>
      <c r="E13" s="3">
        <f>E8*3.14</f>
        <v>2.8574</v>
      </c>
      <c r="F13" s="3">
        <f>F8*3.14</f>
        <v>2.8574</v>
      </c>
    </row>
    <row r="14" spans="1:6" ht="12.75">
      <c r="A14" s="1" t="s">
        <v>13</v>
      </c>
      <c r="B14" s="3">
        <f>B8*3.14*B12</f>
        <v>0.29290113833783965</v>
      </c>
      <c r="C14" s="3">
        <f>C8*3.14*C12</f>
        <v>0.9695141132685339</v>
      </c>
      <c r="D14" s="3">
        <f>D8*3.14*D12</f>
        <v>2.9283826075243886</v>
      </c>
      <c r="E14" s="3">
        <f>E8*3.14*E12</f>
        <v>7.911904129009393</v>
      </c>
      <c r="F14" s="3">
        <f>F8*3.14*F12</f>
        <v>0.19492019136037297</v>
      </c>
    </row>
    <row r="15" spans="1:6" ht="15">
      <c r="A15" s="1" t="s">
        <v>0</v>
      </c>
      <c r="B15" s="8">
        <f>B11*B13*60/1000</f>
        <v>1.0544440980162229</v>
      </c>
      <c r="C15" s="8">
        <f>C11*C13*60/1000</f>
        <v>3.490250807766722</v>
      </c>
      <c r="D15" s="8">
        <f>D11*D13*60/1000</f>
        <v>10.542177387087799</v>
      </c>
      <c r="E15" s="8">
        <f>E11*E13*60/1000</f>
        <v>28.482854864433815</v>
      </c>
      <c r="F15" s="8">
        <f>F11*F13*60/1000</f>
        <v>0.7017126888973426</v>
      </c>
    </row>
    <row r="16" spans="2:6" ht="12.75">
      <c r="B16" s="17" t="s">
        <v>15</v>
      </c>
      <c r="C16" s="17"/>
      <c r="D16" s="17"/>
      <c r="E16" s="17"/>
      <c r="F16" s="17"/>
    </row>
    <row r="24" spans="1:6" ht="12.75">
      <c r="A24" s="18"/>
      <c r="B24" s="19"/>
      <c r="C24" s="20" t="s">
        <v>44</v>
      </c>
      <c r="D24" s="20" t="s">
        <v>45</v>
      </c>
      <c r="E24" s="20" t="s">
        <v>46</v>
      </c>
      <c r="F24" s="21" t="s">
        <v>47</v>
      </c>
    </row>
    <row r="25" spans="1:6" ht="12.75">
      <c r="A25" s="22" t="s">
        <v>48</v>
      </c>
      <c r="B25" s="23"/>
      <c r="C25" s="24">
        <v>2.64</v>
      </c>
      <c r="D25" s="24">
        <v>3.09</v>
      </c>
      <c r="E25" s="24">
        <v>9.99</v>
      </c>
      <c r="F25" s="25">
        <v>2.16</v>
      </c>
    </row>
    <row r="26" spans="1:6" ht="12.75">
      <c r="A26" s="26"/>
      <c r="B26" s="24"/>
      <c r="C26" s="24"/>
      <c r="D26" s="24"/>
      <c r="E26" s="24"/>
      <c r="F26" s="27"/>
    </row>
    <row r="27" spans="1:6" ht="12.75">
      <c r="A27" s="28"/>
      <c r="B27" s="29"/>
      <c r="C27" s="24" t="s">
        <v>49</v>
      </c>
      <c r="D27" s="24" t="s">
        <v>50</v>
      </c>
      <c r="E27" s="24" t="s">
        <v>51</v>
      </c>
      <c r="F27" s="25" t="s">
        <v>47</v>
      </c>
    </row>
    <row r="28" spans="1:6" ht="12.75">
      <c r="A28" s="30" t="s">
        <v>48</v>
      </c>
      <c r="B28" s="31"/>
      <c r="C28" s="32">
        <v>4.05</v>
      </c>
      <c r="D28" s="32">
        <v>8.38</v>
      </c>
      <c r="E28" s="32">
        <v>15.32</v>
      </c>
      <c r="F28" s="33">
        <v>3.31</v>
      </c>
    </row>
  </sheetData>
  <mergeCells count="5">
    <mergeCell ref="A28:B28"/>
    <mergeCell ref="A1:F1"/>
    <mergeCell ref="A9:F9"/>
    <mergeCell ref="B16:F16"/>
    <mergeCell ref="A25:B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вовочка</cp:lastModifiedBy>
  <cp:lastPrinted>2010-02-01T11:37:00Z</cp:lastPrinted>
  <dcterms:created xsi:type="dcterms:W3CDTF">2009-11-09T18:46:05Z</dcterms:created>
  <dcterms:modified xsi:type="dcterms:W3CDTF">2014-11-03T17:08:25Z</dcterms:modified>
  <cp:category/>
  <cp:version/>
  <cp:contentType/>
  <cp:contentStatus/>
</cp:coreProperties>
</file>