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5" i="1" l="1"/>
  <c r="C4" i="1"/>
  <c r="D4" i="1"/>
  <c r="E4" i="1"/>
  <c r="F4" i="1"/>
  <c r="G4" i="1"/>
  <c r="H4" i="1"/>
  <c r="I4" i="1"/>
  <c r="J4" i="1"/>
  <c r="K4" i="1"/>
  <c r="L4" i="1"/>
  <c r="M4" i="1"/>
  <c r="B4" i="1"/>
  <c r="A4" i="1"/>
  <c r="N5" i="1"/>
  <c r="B5" i="1"/>
  <c r="C5" i="1"/>
  <c r="D5" i="1"/>
  <c r="R5" i="1" s="1"/>
  <c r="E5" i="1"/>
  <c r="F5" i="1"/>
  <c r="G5" i="1"/>
  <c r="H5" i="1"/>
  <c r="I5" i="1"/>
  <c r="J5" i="1"/>
  <c r="X5" i="1" s="1"/>
  <c r="K5" i="1"/>
  <c r="L5" i="1"/>
  <c r="M5" i="1"/>
  <c r="N4" i="1"/>
  <c r="Q16" i="1"/>
  <c r="R16" i="1"/>
  <c r="S16" i="1"/>
  <c r="T16" i="1"/>
  <c r="U16" i="1"/>
  <c r="V16" i="1"/>
  <c r="W16" i="1"/>
  <c r="X16" i="1"/>
  <c r="Y16" i="1"/>
  <c r="Z16" i="1"/>
  <c r="AA16" i="1"/>
  <c r="P16" i="1"/>
  <c r="Q15" i="1"/>
  <c r="R15" i="1"/>
  <c r="S15" i="1"/>
  <c r="T15" i="1"/>
  <c r="U15" i="1"/>
  <c r="V15" i="1"/>
  <c r="W15" i="1"/>
  <c r="X15" i="1"/>
  <c r="Y15" i="1"/>
  <c r="Z15" i="1"/>
  <c r="AA15" i="1"/>
  <c r="P15" i="1"/>
  <c r="Q14" i="1"/>
  <c r="R14" i="1"/>
  <c r="S14" i="1"/>
  <c r="T14" i="1"/>
  <c r="U14" i="1"/>
  <c r="V14" i="1"/>
  <c r="W14" i="1"/>
  <c r="X14" i="1"/>
  <c r="Y14" i="1"/>
  <c r="Z14" i="1"/>
  <c r="AA14" i="1"/>
  <c r="P14" i="1"/>
  <c r="Q13" i="1"/>
  <c r="R13" i="1"/>
  <c r="S13" i="1"/>
  <c r="T13" i="1"/>
  <c r="U13" i="1"/>
  <c r="V13" i="1"/>
  <c r="W13" i="1"/>
  <c r="X13" i="1"/>
  <c r="Y13" i="1"/>
  <c r="Z13" i="1"/>
  <c r="AA13" i="1"/>
  <c r="P13" i="1"/>
  <c r="Q12" i="1"/>
  <c r="R12" i="1"/>
  <c r="S12" i="1"/>
  <c r="T12" i="1"/>
  <c r="U12" i="1"/>
  <c r="V12" i="1"/>
  <c r="W12" i="1"/>
  <c r="X12" i="1"/>
  <c r="Y12" i="1"/>
  <c r="Z12" i="1"/>
  <c r="AA12" i="1"/>
  <c r="P12" i="1"/>
  <c r="Q11" i="1"/>
  <c r="R11" i="1"/>
  <c r="S11" i="1"/>
  <c r="T11" i="1"/>
  <c r="U11" i="1"/>
  <c r="V11" i="1"/>
  <c r="W11" i="1"/>
  <c r="X11" i="1"/>
  <c r="Y11" i="1"/>
  <c r="Z11" i="1"/>
  <c r="AA11" i="1"/>
  <c r="P11" i="1"/>
  <c r="Q10" i="1"/>
  <c r="R10" i="1"/>
  <c r="S10" i="1"/>
  <c r="T10" i="1"/>
  <c r="U10" i="1"/>
  <c r="V10" i="1"/>
  <c r="W10" i="1"/>
  <c r="X10" i="1"/>
  <c r="Y10" i="1"/>
  <c r="Z10" i="1"/>
  <c r="AA10" i="1"/>
  <c r="P10" i="1"/>
  <c r="Q9" i="1"/>
  <c r="R9" i="1"/>
  <c r="S9" i="1"/>
  <c r="T9" i="1"/>
  <c r="U9" i="1"/>
  <c r="V9" i="1"/>
  <c r="W9" i="1"/>
  <c r="X9" i="1"/>
  <c r="Y9" i="1"/>
  <c r="Z9" i="1"/>
  <c r="AA9" i="1"/>
  <c r="P9" i="1"/>
  <c r="Q8" i="1"/>
  <c r="R8" i="1"/>
  <c r="S8" i="1"/>
  <c r="T8" i="1"/>
  <c r="U8" i="1"/>
  <c r="V8" i="1"/>
  <c r="W8" i="1"/>
  <c r="X8" i="1"/>
  <c r="Y8" i="1"/>
  <c r="Z8" i="1"/>
  <c r="AA8" i="1"/>
  <c r="P8" i="1"/>
  <c r="Q7" i="1"/>
  <c r="R7" i="1"/>
  <c r="S7" i="1"/>
  <c r="T7" i="1"/>
  <c r="U7" i="1"/>
  <c r="V7" i="1"/>
  <c r="W7" i="1"/>
  <c r="X7" i="1"/>
  <c r="Y7" i="1"/>
  <c r="Z7" i="1"/>
  <c r="AA7" i="1"/>
  <c r="P7" i="1"/>
  <c r="Q6" i="1"/>
  <c r="R6" i="1"/>
  <c r="S6" i="1"/>
  <c r="T6" i="1"/>
  <c r="U6" i="1"/>
  <c r="V6" i="1"/>
  <c r="W6" i="1"/>
  <c r="X6" i="1"/>
  <c r="Y6" i="1"/>
  <c r="Z6" i="1"/>
  <c r="AA6" i="1"/>
  <c r="P6" i="1"/>
  <c r="Q5" i="1"/>
  <c r="S5" i="1"/>
  <c r="T5" i="1"/>
  <c r="U5" i="1"/>
  <c r="V5" i="1"/>
  <c r="W5" i="1"/>
  <c r="Y5" i="1"/>
  <c r="Z5" i="1"/>
  <c r="AA5" i="1"/>
  <c r="P5" i="1"/>
  <c r="O4" i="1"/>
  <c r="Q4" i="1" s="1"/>
  <c r="Q17" i="1" s="1"/>
  <c r="Q19" i="1" s="1"/>
  <c r="Q20" i="1" s="1"/>
  <c r="N25" i="1"/>
  <c r="C26" i="1" s="1"/>
  <c r="D26" i="1"/>
  <c r="F26" i="1"/>
  <c r="H26" i="1"/>
  <c r="J26" i="1"/>
  <c r="L26" i="1"/>
  <c r="B26" i="1"/>
  <c r="P4" i="1" l="1"/>
  <c r="P17" i="1" s="1"/>
  <c r="P19" i="1" s="1"/>
  <c r="P20" i="1" s="1"/>
  <c r="T4" i="1"/>
  <c r="T17" i="1" s="1"/>
  <c r="T19" i="1" s="1"/>
  <c r="T20" i="1" s="1"/>
  <c r="X4" i="1"/>
  <c r="X17" i="1" s="1"/>
  <c r="X19" i="1" s="1"/>
  <c r="X20" i="1" s="1"/>
  <c r="Z4" i="1"/>
  <c r="Z17" i="1" s="1"/>
  <c r="Z19" i="1" s="1"/>
  <c r="Z20" i="1" s="1"/>
  <c r="V4" i="1"/>
  <c r="V17" i="1" s="1"/>
  <c r="V19" i="1" s="1"/>
  <c r="V20" i="1" s="1"/>
  <c r="R4" i="1"/>
  <c r="R17" i="1" s="1"/>
  <c r="R19" i="1" s="1"/>
  <c r="R20" i="1" s="1"/>
  <c r="AA4" i="1"/>
  <c r="AA17" i="1" s="1"/>
  <c r="Y4" i="1"/>
  <c r="Y17" i="1" s="1"/>
  <c r="Y19" i="1" s="1"/>
  <c r="Y20" i="1" s="1"/>
  <c r="W4" i="1"/>
  <c r="W17" i="1" s="1"/>
  <c r="W19" i="1" s="1"/>
  <c r="W20" i="1" s="1"/>
  <c r="U4" i="1"/>
  <c r="U17" i="1" s="1"/>
  <c r="U19" i="1" s="1"/>
  <c r="U20" i="1" s="1"/>
  <c r="S4" i="1"/>
  <c r="S17" i="1" s="1"/>
  <c r="S19" i="1" s="1"/>
  <c r="S20" i="1" s="1"/>
  <c r="M26" i="1"/>
  <c r="K26" i="1"/>
  <c r="I26" i="1"/>
  <c r="G26" i="1"/>
  <c r="E26" i="1"/>
</calcChain>
</file>

<file path=xl/sharedStrings.xml><?xml version="1.0" encoding="utf-8"?>
<sst xmlns="http://schemas.openxmlformats.org/spreadsheetml/2006/main" count="66" uniqueCount="43">
  <si>
    <t>Компонент</t>
  </si>
  <si>
    <t>О.Э. Ккал</t>
  </si>
  <si>
    <t>С.П.</t>
  </si>
  <si>
    <t>Лизин</t>
  </si>
  <si>
    <t>Мет+цист</t>
  </si>
  <si>
    <t>Треонин</t>
  </si>
  <si>
    <t>С.К.</t>
  </si>
  <si>
    <t>Кальций</t>
  </si>
  <si>
    <t>Фосфор</t>
  </si>
  <si>
    <t>Натрий</t>
  </si>
  <si>
    <t>Линолевая к- та</t>
  </si>
  <si>
    <t>Цена, руб/кг</t>
  </si>
  <si>
    <t>Общий</t>
  </si>
  <si>
    <t>Доступный</t>
  </si>
  <si>
    <t>Пшеница</t>
  </si>
  <si>
    <t>Масло раст.</t>
  </si>
  <si>
    <t>Ракушка</t>
  </si>
  <si>
    <t>Трикальцийфосфат</t>
  </si>
  <si>
    <t>Сульфат натрия</t>
  </si>
  <si>
    <t xml:space="preserve">Премикс витам.         </t>
  </si>
  <si>
    <t>Премикс минер.</t>
  </si>
  <si>
    <t>Метионин</t>
  </si>
  <si>
    <t>Целловиридин</t>
  </si>
  <si>
    <t>Антиоксидант</t>
  </si>
  <si>
    <t>% по массе</t>
  </si>
  <si>
    <t>С. К.</t>
  </si>
  <si>
    <t>Линолевая к-та</t>
  </si>
  <si>
    <t>Стоимость, руб/т</t>
  </si>
  <si>
    <t>Премикс вит.</t>
  </si>
  <si>
    <t>В кормосмеси содержится, %</t>
  </si>
  <si>
    <t>Норма</t>
  </si>
  <si>
    <t>Разница</t>
  </si>
  <si>
    <t>%</t>
  </si>
  <si>
    <t>Рецепт кормосмеси, %</t>
  </si>
  <si>
    <t>Содержание питательных веществ и энергии в кормах. Стоимость кормов.</t>
  </si>
  <si>
    <t>ячмень</t>
  </si>
  <si>
    <t>кукуруза</t>
  </si>
  <si>
    <t>содерж</t>
  </si>
  <si>
    <t>Зерносмесь</t>
  </si>
  <si>
    <t>БВМК</t>
  </si>
  <si>
    <t>Норма 22-46 нед</t>
  </si>
  <si>
    <t>норма &gt;46 нед</t>
  </si>
  <si>
    <t>Шрот подс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</si>
</sst>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0" xfId="0" applyNumberFormat="1"/>
    <xf numFmtId="0" fontId="0" fillId="0" borderId="0" xfId="0" applyFill="1" applyBorder="1" applyAlignment="1">
      <alignment wrapText="1"/>
    </xf>
    <xf numFmtId="2" fontId="0" fillId="0" borderId="1" xfId="0" applyNumberFormat="1" applyBorder="1"/>
    <xf numFmtId="168" fontId="0" fillId="0" borderId="1" xfId="0" applyNumberFormat="1" applyBorder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0" fontId="1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topLeftCell="K1" workbookViewId="0">
      <selection activeCell="Q23" sqref="Q23"/>
    </sheetView>
  </sheetViews>
  <sheetFormatPr defaultRowHeight="15" x14ac:dyDescent="0.25"/>
  <cols>
    <col min="1" max="1" width="15.7109375" customWidth="1"/>
    <col min="14" max="14" width="13" customWidth="1"/>
  </cols>
  <sheetData>
    <row r="1" spans="1:28" x14ac:dyDescent="0.25">
      <c r="A1" t="s">
        <v>34</v>
      </c>
      <c r="N1" t="s">
        <v>33</v>
      </c>
    </row>
    <row r="2" spans="1:28" ht="36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/>
      <c r="K2" s="2" t="s">
        <v>9</v>
      </c>
      <c r="L2" s="2" t="s">
        <v>10</v>
      </c>
      <c r="M2" s="2" t="s">
        <v>11</v>
      </c>
      <c r="N2" s="2" t="s">
        <v>0</v>
      </c>
      <c r="O2" s="2" t="s">
        <v>24</v>
      </c>
      <c r="P2" s="2" t="s">
        <v>1</v>
      </c>
      <c r="Q2" s="2" t="s">
        <v>2</v>
      </c>
      <c r="R2" s="2" t="s">
        <v>3</v>
      </c>
      <c r="S2" s="2" t="s">
        <v>4</v>
      </c>
      <c r="T2" s="2" t="s">
        <v>5</v>
      </c>
      <c r="U2" s="2" t="s">
        <v>25</v>
      </c>
      <c r="V2" s="2" t="s">
        <v>7</v>
      </c>
      <c r="W2" s="2" t="s">
        <v>8</v>
      </c>
      <c r="X2" s="2"/>
      <c r="Y2" s="2" t="s">
        <v>9</v>
      </c>
      <c r="Z2" s="2" t="s">
        <v>26</v>
      </c>
      <c r="AA2" s="2" t="s">
        <v>27</v>
      </c>
      <c r="AB2" s="2"/>
    </row>
    <row r="3" spans="1:28" ht="30" x14ac:dyDescent="0.25">
      <c r="A3" s="2"/>
      <c r="B3" s="2"/>
      <c r="C3" s="2"/>
      <c r="D3" s="2"/>
      <c r="E3" s="2"/>
      <c r="F3" s="2"/>
      <c r="G3" s="2"/>
      <c r="H3" s="2"/>
      <c r="I3" s="2" t="s">
        <v>12</v>
      </c>
      <c r="J3" s="2" t="s">
        <v>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 t="s">
        <v>12</v>
      </c>
      <c r="X3" s="2" t="s">
        <v>13</v>
      </c>
      <c r="Y3" s="2"/>
      <c r="Z3" s="2"/>
      <c r="AA3" s="2"/>
      <c r="AB3" s="2"/>
    </row>
    <row r="4" spans="1:28" ht="30" x14ac:dyDescent="0.25">
      <c r="A4" s="2" t="str">
        <f>A23</f>
        <v>Пшеница</v>
      </c>
      <c r="B4" s="2">
        <f>B23</f>
        <v>295</v>
      </c>
      <c r="C4" s="2">
        <f t="shared" ref="C4:M4" si="0">C23</f>
        <v>11.5</v>
      </c>
      <c r="D4" s="2">
        <f t="shared" si="0"/>
        <v>0.3</v>
      </c>
      <c r="E4" s="2">
        <f t="shared" si="0"/>
        <v>0.34</v>
      </c>
      <c r="F4" s="2">
        <f t="shared" si="0"/>
        <v>0.35</v>
      </c>
      <c r="G4" s="2">
        <f t="shared" si="0"/>
        <v>2.7</v>
      </c>
      <c r="H4" s="2">
        <f t="shared" si="0"/>
        <v>0.04</v>
      </c>
      <c r="I4" s="2">
        <f t="shared" si="0"/>
        <v>0.3</v>
      </c>
      <c r="J4" s="2">
        <f t="shared" si="0"/>
        <v>0.09</v>
      </c>
      <c r="K4" s="2">
        <f t="shared" si="0"/>
        <v>0.02</v>
      </c>
      <c r="L4" s="2">
        <f t="shared" si="0"/>
        <v>0.5</v>
      </c>
      <c r="M4" s="2">
        <f t="shared" si="0"/>
        <v>5</v>
      </c>
      <c r="N4" s="2" t="str">
        <f>A4</f>
        <v>Пшеница</v>
      </c>
      <c r="O4" s="1">
        <f>100-O5-O6-O7-O8-O9-O10-O11-O12-O13-O14-O15-O16</f>
        <v>99.667500000000004</v>
      </c>
      <c r="P4" s="5">
        <f>$O$4*B4/100</f>
        <v>294.01912500000003</v>
      </c>
      <c r="Q4" s="5">
        <f t="shared" ref="Q4:AA4" si="1">$O$4*C4/100</f>
        <v>11.461762499999999</v>
      </c>
      <c r="R4" s="5">
        <f t="shared" si="1"/>
        <v>0.2990025</v>
      </c>
      <c r="S4" s="5">
        <f t="shared" si="1"/>
        <v>0.33886950000000005</v>
      </c>
      <c r="T4" s="5">
        <f t="shared" si="1"/>
        <v>0.34883625000000001</v>
      </c>
      <c r="U4" s="5">
        <f t="shared" si="1"/>
        <v>2.6910225000000003</v>
      </c>
      <c r="V4" s="5">
        <f t="shared" si="1"/>
        <v>3.9867000000000007E-2</v>
      </c>
      <c r="W4" s="5">
        <f t="shared" si="1"/>
        <v>0.2990025</v>
      </c>
      <c r="X4" s="5">
        <f t="shared" si="1"/>
        <v>8.9700749999999996E-2</v>
      </c>
      <c r="Y4" s="5">
        <f t="shared" si="1"/>
        <v>1.9933500000000003E-2</v>
      </c>
      <c r="Z4" s="5">
        <f t="shared" si="1"/>
        <v>0.49833750000000004</v>
      </c>
      <c r="AA4" s="5">
        <f t="shared" si="1"/>
        <v>4.9833750000000006</v>
      </c>
      <c r="AB4" s="1"/>
    </row>
    <row r="5" spans="1:28" ht="30" x14ac:dyDescent="0.25">
      <c r="A5" s="2" t="str">
        <f>A27</f>
        <v>Шрот подс</v>
      </c>
      <c r="B5" s="2">
        <f t="shared" ref="B5:M5" si="2">B28</f>
        <v>248</v>
      </c>
      <c r="C5" s="2">
        <f t="shared" si="2"/>
        <v>36.1</v>
      </c>
      <c r="D5" s="2">
        <f t="shared" si="2"/>
        <v>3</v>
      </c>
      <c r="E5" s="2">
        <f t="shared" si="2"/>
        <v>1.82</v>
      </c>
      <c r="F5" s="2">
        <f t="shared" si="2"/>
        <v>1.7</v>
      </c>
      <c r="G5" s="2">
        <f t="shared" si="2"/>
        <v>7.53</v>
      </c>
      <c r="H5" s="2">
        <f t="shared" si="2"/>
        <v>3.15</v>
      </c>
      <c r="I5" s="2">
        <f t="shared" si="2"/>
        <v>1.3</v>
      </c>
      <c r="J5" s="2">
        <f t="shared" si="2"/>
        <v>1.1000000000000001</v>
      </c>
      <c r="K5" s="2">
        <f t="shared" si="2"/>
        <v>1</v>
      </c>
      <c r="L5" s="2">
        <f t="shared" si="2"/>
        <v>2</v>
      </c>
      <c r="M5" s="2">
        <f t="shared" si="2"/>
        <v>35</v>
      </c>
      <c r="N5" s="2" t="str">
        <f>A5</f>
        <v>Шрот подс</v>
      </c>
      <c r="O5" s="1">
        <v>0</v>
      </c>
      <c r="P5" s="5">
        <f>$O$5*B5/100</f>
        <v>0</v>
      </c>
      <c r="Q5" s="5">
        <f t="shared" ref="Q5:AA5" si="3">$O$5*C5/100</f>
        <v>0</v>
      </c>
      <c r="R5" s="5">
        <f t="shared" si="3"/>
        <v>0</v>
      </c>
      <c r="S5" s="5">
        <f t="shared" si="3"/>
        <v>0</v>
      </c>
      <c r="T5" s="5">
        <f t="shared" si="3"/>
        <v>0</v>
      </c>
      <c r="U5" s="5">
        <f t="shared" si="3"/>
        <v>0</v>
      </c>
      <c r="V5" s="5">
        <f t="shared" si="3"/>
        <v>0</v>
      </c>
      <c r="W5" s="5">
        <f t="shared" si="3"/>
        <v>0</v>
      </c>
      <c r="X5" s="5">
        <f t="shared" si="3"/>
        <v>0</v>
      </c>
      <c r="Y5" s="5">
        <f t="shared" si="3"/>
        <v>0</v>
      </c>
      <c r="Z5" s="5">
        <f t="shared" si="3"/>
        <v>0</v>
      </c>
      <c r="AA5" s="5">
        <f t="shared" si="3"/>
        <v>0</v>
      </c>
      <c r="AB5" s="1"/>
    </row>
    <row r="6" spans="1:28" ht="30" x14ac:dyDescent="0.25">
      <c r="A6" s="2" t="s">
        <v>15</v>
      </c>
      <c r="B6" s="1">
        <v>853</v>
      </c>
      <c r="C6" s="1"/>
      <c r="D6" s="1"/>
      <c r="E6" s="1"/>
      <c r="F6" s="1"/>
      <c r="G6" s="1"/>
      <c r="H6" s="1"/>
      <c r="I6" s="1"/>
      <c r="J6" s="1"/>
      <c r="K6" s="1"/>
      <c r="L6" s="1">
        <v>58.8</v>
      </c>
      <c r="M6" s="1">
        <v>50</v>
      </c>
      <c r="N6" s="2" t="s">
        <v>15</v>
      </c>
      <c r="O6" s="1">
        <v>0</v>
      </c>
      <c r="P6" s="5">
        <f>$O$6*B6/100</f>
        <v>0</v>
      </c>
      <c r="Q6" s="5">
        <f t="shared" ref="Q6:AA6" si="4">$O$6*C6/100</f>
        <v>0</v>
      </c>
      <c r="R6" s="5">
        <f t="shared" si="4"/>
        <v>0</v>
      </c>
      <c r="S6" s="5">
        <f t="shared" si="4"/>
        <v>0</v>
      </c>
      <c r="T6" s="5">
        <f t="shared" si="4"/>
        <v>0</v>
      </c>
      <c r="U6" s="5">
        <f t="shared" si="4"/>
        <v>0</v>
      </c>
      <c r="V6" s="5">
        <f t="shared" si="4"/>
        <v>0</v>
      </c>
      <c r="W6" s="5">
        <f t="shared" si="4"/>
        <v>0</v>
      </c>
      <c r="X6" s="5">
        <f t="shared" si="4"/>
        <v>0</v>
      </c>
      <c r="Y6" s="5">
        <f t="shared" si="4"/>
        <v>0</v>
      </c>
      <c r="Z6" s="5">
        <f t="shared" si="4"/>
        <v>0</v>
      </c>
      <c r="AA6" s="5">
        <f t="shared" si="4"/>
        <v>0</v>
      </c>
      <c r="AB6" s="1"/>
    </row>
    <row r="7" spans="1:28" x14ac:dyDescent="0.25">
      <c r="A7" s="2" t="s">
        <v>16</v>
      </c>
      <c r="B7" s="1"/>
      <c r="C7" s="1"/>
      <c r="D7" s="1"/>
      <c r="E7" s="1"/>
      <c r="F7" s="1"/>
      <c r="G7" s="1"/>
      <c r="H7" s="1">
        <v>33</v>
      </c>
      <c r="I7" s="1"/>
      <c r="J7" s="1"/>
      <c r="K7" s="1"/>
      <c r="L7" s="1"/>
      <c r="M7" s="1">
        <v>2</v>
      </c>
      <c r="N7" s="2" t="s">
        <v>16</v>
      </c>
      <c r="O7" s="1">
        <v>0</v>
      </c>
      <c r="P7" s="5">
        <f>$O$7*B7/100</f>
        <v>0</v>
      </c>
      <c r="Q7" s="5">
        <f t="shared" ref="Q7:AA7" si="5">$O$7*C7/100</f>
        <v>0</v>
      </c>
      <c r="R7" s="5">
        <f t="shared" si="5"/>
        <v>0</v>
      </c>
      <c r="S7" s="5">
        <f t="shared" si="5"/>
        <v>0</v>
      </c>
      <c r="T7" s="5">
        <f t="shared" si="5"/>
        <v>0</v>
      </c>
      <c r="U7" s="5">
        <f t="shared" si="5"/>
        <v>0</v>
      </c>
      <c r="V7" s="5">
        <f t="shared" si="5"/>
        <v>0</v>
      </c>
      <c r="W7" s="5">
        <f t="shared" si="5"/>
        <v>0</v>
      </c>
      <c r="X7" s="5">
        <f t="shared" si="5"/>
        <v>0</v>
      </c>
      <c r="Y7" s="5">
        <f t="shared" si="5"/>
        <v>0</v>
      </c>
      <c r="Z7" s="5">
        <f t="shared" si="5"/>
        <v>0</v>
      </c>
      <c r="AA7" s="5">
        <f t="shared" si="5"/>
        <v>0</v>
      </c>
      <c r="AB7" s="1"/>
    </row>
    <row r="8" spans="1:28" ht="45" x14ac:dyDescent="0.25">
      <c r="A8" s="2" t="s">
        <v>17</v>
      </c>
      <c r="B8" s="1"/>
      <c r="C8" s="1"/>
      <c r="D8" s="1"/>
      <c r="E8" s="1"/>
      <c r="F8" s="1"/>
      <c r="G8" s="1"/>
      <c r="H8" s="1">
        <v>32</v>
      </c>
      <c r="I8" s="1">
        <v>14</v>
      </c>
      <c r="J8" s="1">
        <v>12</v>
      </c>
      <c r="K8" s="1"/>
      <c r="L8" s="1"/>
      <c r="M8" s="1">
        <v>25</v>
      </c>
      <c r="N8" s="2" t="s">
        <v>17</v>
      </c>
      <c r="O8" s="1">
        <v>0</v>
      </c>
      <c r="P8" s="5">
        <f>$O$8*B8/100</f>
        <v>0</v>
      </c>
      <c r="Q8" s="5">
        <f t="shared" ref="Q8:AA8" si="6">$O$8*C8/100</f>
        <v>0</v>
      </c>
      <c r="R8" s="5">
        <f t="shared" si="6"/>
        <v>0</v>
      </c>
      <c r="S8" s="5">
        <f t="shared" si="6"/>
        <v>0</v>
      </c>
      <c r="T8" s="5">
        <f t="shared" si="6"/>
        <v>0</v>
      </c>
      <c r="U8" s="5">
        <f t="shared" si="6"/>
        <v>0</v>
      </c>
      <c r="V8" s="5">
        <f t="shared" si="6"/>
        <v>0</v>
      </c>
      <c r="W8" s="5">
        <f t="shared" si="6"/>
        <v>0</v>
      </c>
      <c r="X8" s="5">
        <f t="shared" si="6"/>
        <v>0</v>
      </c>
      <c r="Y8" s="5">
        <f t="shared" si="6"/>
        <v>0</v>
      </c>
      <c r="Z8" s="5">
        <f t="shared" si="6"/>
        <v>0</v>
      </c>
      <c r="AA8" s="5">
        <f t="shared" si="6"/>
        <v>0</v>
      </c>
      <c r="AB8" s="1"/>
    </row>
    <row r="9" spans="1:28" ht="30" x14ac:dyDescent="0.25">
      <c r="A9" s="2" t="s">
        <v>18</v>
      </c>
      <c r="B9" s="1"/>
      <c r="C9" s="1"/>
      <c r="D9" s="1"/>
      <c r="E9" s="1"/>
      <c r="F9" s="1"/>
      <c r="G9" s="1"/>
      <c r="H9" s="1"/>
      <c r="I9" s="1"/>
      <c r="J9" s="1"/>
      <c r="K9" s="1">
        <v>30</v>
      </c>
      <c r="L9" s="1"/>
      <c r="M9" s="1">
        <v>10</v>
      </c>
      <c r="N9" s="2" t="s">
        <v>18</v>
      </c>
      <c r="O9" s="1">
        <v>0</v>
      </c>
      <c r="P9" s="5">
        <f>$O$9*B9/100</f>
        <v>0</v>
      </c>
      <c r="Q9" s="5">
        <f t="shared" ref="Q9:AA9" si="7">$O$9*C9/100</f>
        <v>0</v>
      </c>
      <c r="R9" s="5">
        <f t="shared" si="7"/>
        <v>0</v>
      </c>
      <c r="S9" s="5">
        <f t="shared" si="7"/>
        <v>0</v>
      </c>
      <c r="T9" s="5">
        <f t="shared" si="7"/>
        <v>0</v>
      </c>
      <c r="U9" s="5">
        <f t="shared" si="7"/>
        <v>0</v>
      </c>
      <c r="V9" s="5">
        <f t="shared" si="7"/>
        <v>0</v>
      </c>
      <c r="W9" s="5">
        <f t="shared" si="7"/>
        <v>0</v>
      </c>
      <c r="X9" s="5">
        <f t="shared" si="7"/>
        <v>0</v>
      </c>
      <c r="Y9" s="5">
        <f t="shared" si="7"/>
        <v>0</v>
      </c>
      <c r="Z9" s="5">
        <f t="shared" si="7"/>
        <v>0</v>
      </c>
      <c r="AA9" s="5">
        <f t="shared" si="7"/>
        <v>0</v>
      </c>
      <c r="AB9" s="1"/>
    </row>
    <row r="10" spans="1:28" ht="30" x14ac:dyDescent="0.25">
      <c r="A10" s="2" t="s">
        <v>19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>
        <v>2000</v>
      </c>
      <c r="N10" s="2" t="s">
        <v>28</v>
      </c>
      <c r="O10" s="1">
        <v>0.02</v>
      </c>
      <c r="P10" s="5">
        <f>$O$10*B10/100</f>
        <v>0</v>
      </c>
      <c r="Q10" s="5">
        <f t="shared" ref="Q10:AA10" si="8">$O$10*C10/100</f>
        <v>0</v>
      </c>
      <c r="R10" s="5">
        <f t="shared" si="8"/>
        <v>0</v>
      </c>
      <c r="S10" s="5">
        <f t="shared" si="8"/>
        <v>0</v>
      </c>
      <c r="T10" s="5">
        <f t="shared" si="8"/>
        <v>0</v>
      </c>
      <c r="U10" s="5">
        <f t="shared" si="8"/>
        <v>0</v>
      </c>
      <c r="V10" s="5">
        <f t="shared" si="8"/>
        <v>0</v>
      </c>
      <c r="W10" s="5">
        <f t="shared" si="8"/>
        <v>0</v>
      </c>
      <c r="X10" s="5">
        <f t="shared" si="8"/>
        <v>0</v>
      </c>
      <c r="Y10" s="5">
        <f t="shared" si="8"/>
        <v>0</v>
      </c>
      <c r="Z10" s="5">
        <f t="shared" si="8"/>
        <v>0</v>
      </c>
      <c r="AA10" s="5">
        <f t="shared" si="8"/>
        <v>0.4</v>
      </c>
      <c r="AB10" s="1"/>
    </row>
    <row r="11" spans="1:28" ht="30" x14ac:dyDescent="0.25">
      <c r="A11" s="2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>
        <v>127</v>
      </c>
      <c r="N11" s="2" t="s">
        <v>20</v>
      </c>
      <c r="O11" s="1">
        <v>0.1</v>
      </c>
      <c r="P11" s="5">
        <f>$O$11*B11/100</f>
        <v>0</v>
      </c>
      <c r="Q11" s="5">
        <f t="shared" ref="Q11:AA11" si="9">$O$11*C11/100</f>
        <v>0</v>
      </c>
      <c r="R11" s="5">
        <f t="shared" si="9"/>
        <v>0</v>
      </c>
      <c r="S11" s="5">
        <f t="shared" si="9"/>
        <v>0</v>
      </c>
      <c r="T11" s="5">
        <f t="shared" si="9"/>
        <v>0</v>
      </c>
      <c r="U11" s="5">
        <f t="shared" si="9"/>
        <v>0</v>
      </c>
      <c r="V11" s="5">
        <f t="shared" si="9"/>
        <v>0</v>
      </c>
      <c r="W11" s="5">
        <f t="shared" si="9"/>
        <v>0</v>
      </c>
      <c r="X11" s="5">
        <f t="shared" si="9"/>
        <v>0</v>
      </c>
      <c r="Y11" s="5">
        <f t="shared" si="9"/>
        <v>0</v>
      </c>
      <c r="Z11" s="5">
        <f t="shared" si="9"/>
        <v>0</v>
      </c>
      <c r="AA11" s="5">
        <f t="shared" si="9"/>
        <v>0.127</v>
      </c>
      <c r="AB11" s="1"/>
    </row>
    <row r="12" spans="1:28" x14ac:dyDescent="0.25">
      <c r="A12" s="2" t="s">
        <v>3</v>
      </c>
      <c r="B12" s="1">
        <v>400</v>
      </c>
      <c r="C12" s="1">
        <v>94.4</v>
      </c>
      <c r="D12" s="1">
        <v>78</v>
      </c>
      <c r="E12" s="1"/>
      <c r="F12" s="1"/>
      <c r="G12" s="1"/>
      <c r="H12" s="1"/>
      <c r="I12" s="1"/>
      <c r="J12" s="1"/>
      <c r="K12" s="1"/>
      <c r="L12" s="1"/>
      <c r="M12" s="1">
        <v>250</v>
      </c>
      <c r="N12" s="2" t="s">
        <v>3</v>
      </c>
      <c r="O12" s="1"/>
      <c r="P12" s="5">
        <f>$O$12*B12/100</f>
        <v>0</v>
      </c>
      <c r="Q12" s="5">
        <f t="shared" ref="Q12:AA12" si="10">$O$12*C12/100</f>
        <v>0</v>
      </c>
      <c r="R12" s="5">
        <f t="shared" si="10"/>
        <v>0</v>
      </c>
      <c r="S12" s="5">
        <f t="shared" si="10"/>
        <v>0</v>
      </c>
      <c r="T12" s="5">
        <f t="shared" si="10"/>
        <v>0</v>
      </c>
      <c r="U12" s="5">
        <f t="shared" si="10"/>
        <v>0</v>
      </c>
      <c r="V12" s="5">
        <f t="shared" si="10"/>
        <v>0</v>
      </c>
      <c r="W12" s="5">
        <f t="shared" si="10"/>
        <v>0</v>
      </c>
      <c r="X12" s="5">
        <f t="shared" si="10"/>
        <v>0</v>
      </c>
      <c r="Y12" s="5">
        <f t="shared" si="10"/>
        <v>0</v>
      </c>
      <c r="Z12" s="5">
        <f t="shared" si="10"/>
        <v>0</v>
      </c>
      <c r="AA12" s="5">
        <f t="shared" si="10"/>
        <v>0</v>
      </c>
      <c r="AB12" s="1"/>
    </row>
    <row r="13" spans="1:28" ht="30" x14ac:dyDescent="0.25">
      <c r="A13" s="2" t="s">
        <v>21</v>
      </c>
      <c r="B13" s="1">
        <v>500</v>
      </c>
      <c r="C13" s="1">
        <v>58.1</v>
      </c>
      <c r="D13" s="1"/>
      <c r="E13" s="1">
        <v>98</v>
      </c>
      <c r="F13" s="1"/>
      <c r="G13" s="1"/>
      <c r="H13" s="1"/>
      <c r="I13" s="1"/>
      <c r="J13" s="1"/>
      <c r="K13" s="1"/>
      <c r="L13" s="1"/>
      <c r="M13" s="1">
        <v>280</v>
      </c>
      <c r="N13" s="2" t="s">
        <v>21</v>
      </c>
      <c r="O13" s="1"/>
      <c r="P13" s="5">
        <f>$O$13*B13/100</f>
        <v>0</v>
      </c>
      <c r="Q13" s="5">
        <f t="shared" ref="Q13:AA13" si="11">$O$13*C13/100</f>
        <v>0</v>
      </c>
      <c r="R13" s="5">
        <f t="shared" si="11"/>
        <v>0</v>
      </c>
      <c r="S13" s="5">
        <f t="shared" si="11"/>
        <v>0</v>
      </c>
      <c r="T13" s="5">
        <f t="shared" si="11"/>
        <v>0</v>
      </c>
      <c r="U13" s="5">
        <f t="shared" si="11"/>
        <v>0</v>
      </c>
      <c r="V13" s="5">
        <f t="shared" si="11"/>
        <v>0</v>
      </c>
      <c r="W13" s="5">
        <f t="shared" si="11"/>
        <v>0</v>
      </c>
      <c r="X13" s="5">
        <f t="shared" si="11"/>
        <v>0</v>
      </c>
      <c r="Y13" s="5">
        <f t="shared" si="11"/>
        <v>0</v>
      </c>
      <c r="Z13" s="5">
        <f t="shared" si="11"/>
        <v>0</v>
      </c>
      <c r="AA13" s="5">
        <f t="shared" si="11"/>
        <v>0</v>
      </c>
      <c r="AB13" s="1"/>
    </row>
    <row r="14" spans="1:28" x14ac:dyDescent="0.25">
      <c r="A14" s="2" t="s">
        <v>5</v>
      </c>
      <c r="B14" s="1">
        <v>348</v>
      </c>
      <c r="C14" s="1">
        <v>70</v>
      </c>
      <c r="D14" s="1"/>
      <c r="E14" s="1"/>
      <c r="F14" s="1">
        <v>98</v>
      </c>
      <c r="G14" s="1"/>
      <c r="H14" s="1"/>
      <c r="I14" s="1"/>
      <c r="J14" s="1"/>
      <c r="K14" s="1"/>
      <c r="L14" s="1"/>
      <c r="M14" s="1">
        <v>440</v>
      </c>
      <c r="N14" s="2" t="s">
        <v>5</v>
      </c>
      <c r="O14" s="1"/>
      <c r="P14" s="5">
        <f>$O$14*B14/100</f>
        <v>0</v>
      </c>
      <c r="Q14" s="5">
        <f t="shared" ref="Q14:AA14" si="12">$O$14*C14/100</f>
        <v>0</v>
      </c>
      <c r="R14" s="5">
        <f t="shared" si="12"/>
        <v>0</v>
      </c>
      <c r="S14" s="5">
        <f t="shared" si="12"/>
        <v>0</v>
      </c>
      <c r="T14" s="5">
        <f t="shared" si="12"/>
        <v>0</v>
      </c>
      <c r="U14" s="5">
        <f t="shared" si="12"/>
        <v>0</v>
      </c>
      <c r="V14" s="5">
        <f t="shared" si="12"/>
        <v>0</v>
      </c>
      <c r="W14" s="5">
        <f t="shared" si="12"/>
        <v>0</v>
      </c>
      <c r="X14" s="5">
        <f t="shared" si="12"/>
        <v>0</v>
      </c>
      <c r="Y14" s="5">
        <f t="shared" si="12"/>
        <v>0</v>
      </c>
      <c r="Z14" s="5">
        <f t="shared" si="12"/>
        <v>0</v>
      </c>
      <c r="AA14" s="5">
        <f t="shared" si="12"/>
        <v>0</v>
      </c>
      <c r="AB14" s="1"/>
    </row>
    <row r="15" spans="1:28" ht="30" x14ac:dyDescent="0.25">
      <c r="A15" s="2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v>1500</v>
      </c>
      <c r="N15" s="2" t="s">
        <v>22</v>
      </c>
      <c r="O15" s="1">
        <v>0.2</v>
      </c>
      <c r="P15" s="5">
        <f>$O$15*B15/100</f>
        <v>0</v>
      </c>
      <c r="Q15" s="5">
        <f t="shared" ref="Q15:AA15" si="13">$O$15*C15/100</f>
        <v>0</v>
      </c>
      <c r="R15" s="5">
        <f t="shared" si="13"/>
        <v>0</v>
      </c>
      <c r="S15" s="5">
        <f t="shared" si="13"/>
        <v>0</v>
      </c>
      <c r="T15" s="5">
        <f t="shared" si="13"/>
        <v>0</v>
      </c>
      <c r="U15" s="5">
        <f t="shared" si="13"/>
        <v>0</v>
      </c>
      <c r="V15" s="5">
        <f t="shared" si="13"/>
        <v>0</v>
      </c>
      <c r="W15" s="5">
        <f t="shared" si="13"/>
        <v>0</v>
      </c>
      <c r="X15" s="5">
        <f t="shared" si="13"/>
        <v>0</v>
      </c>
      <c r="Y15" s="5">
        <f t="shared" si="13"/>
        <v>0</v>
      </c>
      <c r="Z15" s="5">
        <f t="shared" si="13"/>
        <v>0</v>
      </c>
      <c r="AA15" s="5">
        <f t="shared" si="13"/>
        <v>3</v>
      </c>
      <c r="AB15" s="1"/>
    </row>
    <row r="16" spans="1:28" ht="30" x14ac:dyDescent="0.25">
      <c r="A16" s="2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>
        <v>300</v>
      </c>
      <c r="N16" s="2" t="s">
        <v>23</v>
      </c>
      <c r="O16" s="1">
        <v>1.2500000000000001E-2</v>
      </c>
      <c r="P16" s="5">
        <f>$O$16*B16/100</f>
        <v>0</v>
      </c>
      <c r="Q16" s="5">
        <f t="shared" ref="Q16:AA16" si="14">$O$16*C16/100</f>
        <v>0</v>
      </c>
      <c r="R16" s="5">
        <f t="shared" si="14"/>
        <v>0</v>
      </c>
      <c r="S16" s="5">
        <f t="shared" si="14"/>
        <v>0</v>
      </c>
      <c r="T16" s="5">
        <f t="shared" si="14"/>
        <v>0</v>
      </c>
      <c r="U16" s="5">
        <f t="shared" si="14"/>
        <v>0</v>
      </c>
      <c r="V16" s="5">
        <f t="shared" si="14"/>
        <v>0</v>
      </c>
      <c r="W16" s="5">
        <f t="shared" si="14"/>
        <v>0</v>
      </c>
      <c r="X16" s="5">
        <f t="shared" si="14"/>
        <v>0</v>
      </c>
      <c r="Y16" s="5">
        <f t="shared" si="14"/>
        <v>0</v>
      </c>
      <c r="Z16" s="5">
        <f t="shared" si="14"/>
        <v>0</v>
      </c>
      <c r="AA16" s="5">
        <f t="shared" si="14"/>
        <v>3.7499999999999999E-2</v>
      </c>
      <c r="AB16" s="1"/>
    </row>
    <row r="17" spans="1:28" ht="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 t="s">
        <v>29</v>
      </c>
      <c r="O17" s="1">
        <v>100</v>
      </c>
      <c r="P17" s="5">
        <f>P4+P5+P6+P7+P8+P9+P10+P11+P12+P13+P14+P15+P16</f>
        <v>294.01912500000003</v>
      </c>
      <c r="Q17" s="5">
        <f t="shared" ref="Q17:AA17" si="15">Q4+Q5+Q6+Q7+Q8+Q9+Q10+Q11+Q12+Q13+Q14+Q15+Q16</f>
        <v>11.461762499999999</v>
      </c>
      <c r="R17" s="5">
        <f t="shared" si="15"/>
        <v>0.2990025</v>
      </c>
      <c r="S17" s="5">
        <f t="shared" si="15"/>
        <v>0.33886950000000005</v>
      </c>
      <c r="T17" s="5">
        <f t="shared" si="15"/>
        <v>0.34883625000000001</v>
      </c>
      <c r="U17" s="5">
        <f t="shared" si="15"/>
        <v>2.6910225000000003</v>
      </c>
      <c r="V17" s="5">
        <f t="shared" si="15"/>
        <v>3.9867000000000007E-2</v>
      </c>
      <c r="W17" s="5">
        <f t="shared" si="15"/>
        <v>0.2990025</v>
      </c>
      <c r="X17" s="5">
        <f t="shared" si="15"/>
        <v>8.9700749999999996E-2</v>
      </c>
      <c r="Y17" s="5">
        <f t="shared" si="15"/>
        <v>1.9933500000000003E-2</v>
      </c>
      <c r="Z17" s="5">
        <f t="shared" si="15"/>
        <v>0.49833750000000004</v>
      </c>
      <c r="AA17" s="5">
        <f t="shared" si="15"/>
        <v>8.5478749999999994</v>
      </c>
      <c r="AB17" s="1"/>
    </row>
    <row r="18" spans="1:2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 t="s">
        <v>30</v>
      </c>
      <c r="O18" s="1"/>
      <c r="P18" s="1">
        <v>270</v>
      </c>
      <c r="Q18" s="1">
        <v>17</v>
      </c>
      <c r="R18" s="1">
        <v>0.8</v>
      </c>
      <c r="S18" s="1">
        <v>0.65</v>
      </c>
      <c r="T18" s="1">
        <v>0.56000000000000005</v>
      </c>
      <c r="U18" s="1">
        <v>5</v>
      </c>
      <c r="V18" s="1">
        <v>3.6</v>
      </c>
      <c r="W18" s="1">
        <v>0.7</v>
      </c>
      <c r="X18" s="1">
        <v>0.4</v>
      </c>
      <c r="Y18" s="1">
        <v>0.2</v>
      </c>
      <c r="Z18" s="1">
        <v>1.7</v>
      </c>
      <c r="AA18" s="1"/>
      <c r="AB18" s="1"/>
    </row>
    <row r="19" spans="1:2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 t="s">
        <v>31</v>
      </c>
      <c r="O19" s="1"/>
      <c r="P19" s="5">
        <f>P17-P18</f>
        <v>24.019125000000031</v>
      </c>
      <c r="Q19" s="5">
        <f t="shared" ref="Q19:Z19" si="16">Q17-Q18</f>
        <v>-5.538237500000001</v>
      </c>
      <c r="R19" s="5">
        <f t="shared" si="16"/>
        <v>-0.50099749999999998</v>
      </c>
      <c r="S19" s="5">
        <f t="shared" si="16"/>
        <v>-0.31113049999999998</v>
      </c>
      <c r="T19" s="5">
        <f t="shared" si="16"/>
        <v>-0.21116375000000004</v>
      </c>
      <c r="U19" s="5">
        <f t="shared" si="16"/>
        <v>-2.3089774999999997</v>
      </c>
      <c r="V19" s="5">
        <f t="shared" si="16"/>
        <v>-3.560133</v>
      </c>
      <c r="W19" s="5">
        <f t="shared" si="16"/>
        <v>-0.40099749999999995</v>
      </c>
      <c r="X19" s="5">
        <f t="shared" si="16"/>
        <v>-0.31029925000000003</v>
      </c>
      <c r="Y19" s="5">
        <f t="shared" si="16"/>
        <v>-0.18006650000000002</v>
      </c>
      <c r="Z19" s="5">
        <f t="shared" si="16"/>
        <v>-1.2016624999999999</v>
      </c>
      <c r="AA19" s="1"/>
      <c r="AB19" s="1"/>
    </row>
    <row r="20" spans="1:2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 t="s">
        <v>32</v>
      </c>
      <c r="O20" s="1"/>
      <c r="P20" s="6">
        <f>P19/P18*100</f>
        <v>8.8959722222222339</v>
      </c>
      <c r="Q20" s="6">
        <f t="shared" ref="Q20:Z20" si="17">Q19/Q18*100</f>
        <v>-32.577867647058831</v>
      </c>
      <c r="R20" s="6">
        <f t="shared" si="17"/>
        <v>-62.6246875</v>
      </c>
      <c r="S20" s="6">
        <f t="shared" si="17"/>
        <v>-47.866230769230768</v>
      </c>
      <c r="T20" s="6">
        <f t="shared" si="17"/>
        <v>-37.707812500000003</v>
      </c>
      <c r="U20" s="6">
        <f t="shared" si="17"/>
        <v>-46.179549999999992</v>
      </c>
      <c r="V20" s="6">
        <f t="shared" si="17"/>
        <v>-98.892583333333334</v>
      </c>
      <c r="W20" s="6">
        <f t="shared" si="17"/>
        <v>-57.285357142857137</v>
      </c>
      <c r="X20" s="6">
        <f t="shared" si="17"/>
        <v>-77.574812500000007</v>
      </c>
      <c r="Y20" s="6">
        <f t="shared" si="17"/>
        <v>-90.03325000000001</v>
      </c>
      <c r="Z20" s="6">
        <f t="shared" si="17"/>
        <v>-70.686029411764693</v>
      </c>
      <c r="AA20" s="1"/>
      <c r="AB20" s="1"/>
    </row>
    <row r="22" spans="1:28" x14ac:dyDescent="0.25">
      <c r="N22" s="4" t="s">
        <v>37</v>
      </c>
    </row>
    <row r="23" spans="1:28" x14ac:dyDescent="0.25">
      <c r="A23" t="s">
        <v>14</v>
      </c>
      <c r="B23" s="3">
        <v>295</v>
      </c>
      <c r="C23" s="3">
        <v>11.5</v>
      </c>
      <c r="D23" s="3">
        <v>0.3</v>
      </c>
      <c r="E23" s="3">
        <v>0.34</v>
      </c>
      <c r="F23" s="3">
        <v>0.35</v>
      </c>
      <c r="G23" s="3">
        <v>2.7</v>
      </c>
      <c r="H23" s="3">
        <v>0.04</v>
      </c>
      <c r="I23" s="3">
        <v>0.3</v>
      </c>
      <c r="J23" s="3">
        <v>0.09</v>
      </c>
      <c r="K23" s="3">
        <v>0.02</v>
      </c>
      <c r="L23" s="3">
        <v>0.5</v>
      </c>
      <c r="M23" s="3">
        <v>5</v>
      </c>
      <c r="N23" s="3">
        <v>0.5</v>
      </c>
    </row>
    <row r="24" spans="1:28" x14ac:dyDescent="0.25">
      <c r="A24" t="s">
        <v>35</v>
      </c>
      <c r="B24" s="3">
        <v>267</v>
      </c>
      <c r="C24" s="3">
        <v>11</v>
      </c>
      <c r="D24" s="3">
        <v>0.41</v>
      </c>
      <c r="E24" s="3">
        <v>0.36</v>
      </c>
      <c r="F24" s="3">
        <v>0.32</v>
      </c>
      <c r="G24" s="3">
        <v>5.5</v>
      </c>
      <c r="H24" s="3">
        <v>0.06</v>
      </c>
      <c r="I24" s="3">
        <v>0.34</v>
      </c>
      <c r="J24" s="3">
        <v>0.1</v>
      </c>
      <c r="K24" s="3">
        <v>0.04</v>
      </c>
      <c r="L24" s="3">
        <v>0.78</v>
      </c>
      <c r="M24" s="3">
        <v>4</v>
      </c>
      <c r="N24" s="3">
        <v>0.3</v>
      </c>
    </row>
    <row r="25" spans="1:28" x14ac:dyDescent="0.25">
      <c r="A25" t="s">
        <v>36</v>
      </c>
      <c r="B25" s="3">
        <v>330</v>
      </c>
      <c r="C25" s="3">
        <v>9</v>
      </c>
      <c r="D25" s="3">
        <v>0.28000000000000003</v>
      </c>
      <c r="E25" s="3">
        <v>0.27</v>
      </c>
      <c r="F25" s="3">
        <v>0.32</v>
      </c>
      <c r="G25" s="3">
        <v>2.2000000000000002</v>
      </c>
      <c r="H25" s="3">
        <v>0.04</v>
      </c>
      <c r="I25" s="3">
        <v>0.27</v>
      </c>
      <c r="J25" s="3">
        <v>0.09</v>
      </c>
      <c r="K25" s="3">
        <v>0.03</v>
      </c>
      <c r="L25" s="3">
        <v>1.8</v>
      </c>
      <c r="M25" s="3">
        <v>6</v>
      </c>
      <c r="N25" s="3">
        <f>1-N24-N23</f>
        <v>0.19999999999999996</v>
      </c>
    </row>
    <row r="26" spans="1:28" x14ac:dyDescent="0.25">
      <c r="A26" t="s">
        <v>38</v>
      </c>
      <c r="B26" s="3">
        <f>B23*$N$23+B24*$N$24+B25*$N$25</f>
        <v>293.59999999999997</v>
      </c>
      <c r="C26" s="3">
        <f t="shared" ref="C26:M26" si="18">C23*$N$23+C24*$N$24+C25*$N$25</f>
        <v>10.85</v>
      </c>
      <c r="D26" s="3">
        <f t="shared" si="18"/>
        <v>0.32899999999999996</v>
      </c>
      <c r="E26" s="3">
        <f t="shared" si="18"/>
        <v>0.33200000000000002</v>
      </c>
      <c r="F26" s="3">
        <f t="shared" si="18"/>
        <v>0.33500000000000002</v>
      </c>
      <c r="G26" s="3">
        <f t="shared" si="18"/>
        <v>3.44</v>
      </c>
      <c r="H26" s="3">
        <f t="shared" si="18"/>
        <v>4.5999999999999999E-2</v>
      </c>
      <c r="I26" s="3">
        <f t="shared" si="18"/>
        <v>0.30599999999999999</v>
      </c>
      <c r="J26" s="3">
        <f t="shared" si="18"/>
        <v>9.2999999999999999E-2</v>
      </c>
      <c r="K26" s="3">
        <f t="shared" si="18"/>
        <v>2.7999999999999997E-2</v>
      </c>
      <c r="L26" s="3">
        <f t="shared" si="18"/>
        <v>0.84399999999999986</v>
      </c>
      <c r="M26" s="3">
        <f t="shared" si="18"/>
        <v>4.9000000000000004</v>
      </c>
    </row>
    <row r="27" spans="1:28" x14ac:dyDescent="0.25">
      <c r="A27" t="s">
        <v>42</v>
      </c>
      <c r="B27" s="3">
        <v>267</v>
      </c>
      <c r="C27" s="3">
        <v>36</v>
      </c>
      <c r="D27" s="3">
        <v>1.2</v>
      </c>
      <c r="E27" s="3">
        <v>1.22</v>
      </c>
      <c r="F27" s="3">
        <v>1.4</v>
      </c>
      <c r="G27" s="3">
        <v>14.9</v>
      </c>
      <c r="H27" s="3">
        <v>0.42</v>
      </c>
      <c r="I27" s="3">
        <v>0.9</v>
      </c>
      <c r="J27" s="3">
        <v>0.45</v>
      </c>
      <c r="K27" s="3">
        <v>0.08</v>
      </c>
      <c r="L27" s="3">
        <v>1.04</v>
      </c>
      <c r="M27" s="3">
        <v>12</v>
      </c>
    </row>
    <row r="28" spans="1:28" x14ac:dyDescent="0.25">
      <c r="A28" t="s">
        <v>39</v>
      </c>
      <c r="B28" s="3">
        <v>248</v>
      </c>
      <c r="C28" s="3">
        <v>36.1</v>
      </c>
      <c r="D28" s="3">
        <v>3</v>
      </c>
      <c r="E28" s="3">
        <v>1.82</v>
      </c>
      <c r="F28" s="3">
        <v>1.7</v>
      </c>
      <c r="G28" s="3">
        <v>7.53</v>
      </c>
      <c r="H28" s="3">
        <v>3.15</v>
      </c>
      <c r="I28" s="3">
        <v>1.3</v>
      </c>
      <c r="J28" s="3">
        <v>1.1000000000000001</v>
      </c>
      <c r="K28" s="3">
        <v>1</v>
      </c>
      <c r="L28" s="3">
        <v>2</v>
      </c>
      <c r="M28" s="3">
        <v>35</v>
      </c>
    </row>
    <row r="29" spans="1:28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28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28" x14ac:dyDescent="0.25">
      <c r="A31" t="s">
        <v>40</v>
      </c>
      <c r="B31" s="3">
        <v>270</v>
      </c>
      <c r="C31" s="3">
        <v>17</v>
      </c>
      <c r="D31" s="3">
        <v>0.8</v>
      </c>
      <c r="E31" s="3">
        <v>0.65</v>
      </c>
      <c r="F31" s="3">
        <v>0.56000000000000005</v>
      </c>
      <c r="G31" s="3">
        <v>5</v>
      </c>
      <c r="H31" s="3">
        <v>3.6</v>
      </c>
      <c r="I31" s="3">
        <v>0.7</v>
      </c>
      <c r="J31" s="3">
        <v>0.4</v>
      </c>
      <c r="K31" s="3">
        <v>0.2</v>
      </c>
      <c r="L31" s="3">
        <v>1.7</v>
      </c>
    </row>
    <row r="32" spans="1:28" x14ac:dyDescent="0.25">
      <c r="A32" t="s">
        <v>41</v>
      </c>
      <c r="B32" s="3">
        <v>260</v>
      </c>
      <c r="C32" s="3">
        <v>16</v>
      </c>
      <c r="D32" s="3">
        <v>0.75</v>
      </c>
      <c r="E32" s="3">
        <v>0.62</v>
      </c>
      <c r="F32" s="3">
        <v>0.5</v>
      </c>
      <c r="G32" s="3">
        <v>5</v>
      </c>
      <c r="H32" s="3"/>
      <c r="I32" s="3">
        <v>0.6</v>
      </c>
      <c r="J32" s="3">
        <v>0.34</v>
      </c>
      <c r="K32" s="3">
        <v>0.2</v>
      </c>
      <c r="L32" s="3">
        <v>1.2</v>
      </c>
    </row>
    <row r="33" spans="1:12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ht="15.75" x14ac:dyDescent="0.25">
      <c r="A34" s="7"/>
      <c r="B34" s="7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.75" x14ac:dyDescent="0.25">
      <c r="A35" s="8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ht="15.75" x14ac:dyDescent="0.25">
      <c r="A36" s="8"/>
      <c r="B36" s="9"/>
    </row>
    <row r="37" spans="1:12" ht="15.75" x14ac:dyDescent="0.25">
      <c r="A37" s="8"/>
      <c r="B37" s="9"/>
    </row>
    <row r="38" spans="1:12" ht="15.75" x14ac:dyDescent="0.25">
      <c r="A38" s="8"/>
      <c r="B38" s="9"/>
    </row>
    <row r="39" spans="1:12" ht="15.75" x14ac:dyDescent="0.25">
      <c r="A39" s="8"/>
      <c r="B39" s="9"/>
    </row>
    <row r="40" spans="1:12" ht="15.75" x14ac:dyDescent="0.25">
      <c r="A40" s="8"/>
      <c r="B40" s="9"/>
    </row>
    <row r="41" spans="1:12" ht="15.75" x14ac:dyDescent="0.25">
      <c r="A41" s="8"/>
      <c r="B41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2015-04-13T15:46:37Z</dcterms:modified>
</cp:coreProperties>
</file>