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3"/>
  </bookViews>
  <sheets>
    <sheet name="Ока+М 412" sheetId="1" r:id="rId1"/>
    <sheet name="М 412 + РК Нива" sheetId="2" r:id="rId2"/>
    <sheet name="КПП 08" sheetId="3" r:id="rId3"/>
    <sheet name="М 412 + ГАЗ-51" sheetId="4" r:id="rId4"/>
    <sheet name="днепр + РК нива" sheetId="5" r:id="rId5"/>
    <sheet name="СЗД" sheetId="6" r:id="rId6"/>
  </sheets>
  <definedNames/>
  <calcPr fullCalcOnLoad="1"/>
</workbook>
</file>

<file path=xl/sharedStrings.xml><?xml version="1.0" encoding="utf-8"?>
<sst xmlns="http://schemas.openxmlformats.org/spreadsheetml/2006/main" count="124" uniqueCount="37">
  <si>
    <t>Скорость км/час</t>
  </si>
  <si>
    <t>1пер</t>
  </si>
  <si>
    <t>2пер</t>
  </si>
  <si>
    <t>3пер</t>
  </si>
  <si>
    <t>4пер</t>
  </si>
  <si>
    <t>ЗХ</t>
  </si>
  <si>
    <t>Коэф. передачи</t>
  </si>
  <si>
    <t>Расчетные данные</t>
  </si>
  <si>
    <t>Цепь или ремень</t>
  </si>
  <si>
    <t>Диаметр колеса,  м</t>
  </si>
  <si>
    <t>Главная передача (ЗМ)</t>
  </si>
  <si>
    <t>Обороты двигателя, об/мин</t>
  </si>
  <si>
    <t>РАСЧЁТ СКОРОСТИ ТРАКТОРА</t>
  </si>
  <si>
    <t>Обороты  на колесе об/мин</t>
  </si>
  <si>
    <t>Обороты  на колесе об/сек</t>
  </si>
  <si>
    <t>Скорость м/сек</t>
  </si>
  <si>
    <t>Путь за 1 оборот колеса, м</t>
  </si>
  <si>
    <t>ПОНИЖЕННАЯ ПЕРЕДАЧА</t>
  </si>
  <si>
    <t>Коробка № 2    (М 412)</t>
  </si>
  <si>
    <t>РК Нива</t>
  </si>
  <si>
    <t>ГП 08</t>
  </si>
  <si>
    <t>КПП М412 + цепь х3 (4,5 - 45)</t>
  </si>
  <si>
    <t>КПП М412 + цепь х2 + РК Нива (3,3 - 32)</t>
  </si>
  <si>
    <t>КПП 08 (3,4 - 37)</t>
  </si>
  <si>
    <t>КПП ОКА</t>
  </si>
  <si>
    <t>ГП ОКА</t>
  </si>
  <si>
    <t>ГП М-412</t>
  </si>
  <si>
    <t>КПП М-412</t>
  </si>
  <si>
    <t>КПП СЗД</t>
  </si>
  <si>
    <t>Цепная передача</t>
  </si>
  <si>
    <t>ГП М-412 и цепь КВ (4,22 х 2,17)</t>
  </si>
  <si>
    <t>ГП угловой редуктор</t>
  </si>
  <si>
    <t>ГП + цепь КВ СЗД</t>
  </si>
  <si>
    <t>цепь х ремень</t>
  </si>
  <si>
    <t>КПП Урал</t>
  </si>
  <si>
    <t>Коробка № 1    (ГАЗ-51)</t>
  </si>
  <si>
    <t xml:space="preserve">Коробка № 2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</si>
</sst>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1"/>
      <color indexed="10"/>
      <name val="Arial Cyr"/>
      <family val="2"/>
    </font>
    <font>
      <sz val="9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3" borderId="1" xfId="0" applyFill="1" applyBorder="1" applyAlignment="1" applyProtection="1">
      <alignment/>
      <protection locked="0"/>
    </xf>
    <xf numFmtId="0" fontId="0" fillId="0" borderId="1" xfId="0" applyFont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2" fontId="1" fillId="2" borderId="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2</xdr:row>
      <xdr:rowOff>0</xdr:rowOff>
    </xdr:from>
    <xdr:to>
      <xdr:col>11</xdr:col>
      <xdr:colOff>152400</xdr:colOff>
      <xdr:row>28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14975" y="361950"/>
          <a:ext cx="3448050" cy="427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Передаточные числа главной передачи (ЗМ):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
ВАЗ 2101 - 4,3;
ВАЗ 2103 - 4,1;
ВАЗ 2106 - 3,9;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ВАЗ 2102 - 4,44;
ВАЗ 2109 - 3.9
Москвич 2140 (412) - 4,22;
ГАЗ-51 - 7,6.
УАЗ - 5,21
ОКА - 4,54 или 4,3
Передаточные числа КПП:
ВАЗ 2101 - 3,75; 2,3; 1,49; 1; з.х. -3,87.
ВАЗ 2105 - 3,67; 2,1; 1,36; 1; 0,82; з.х. -3,53.
ВАЗ 2106 - 3,24; 1,98; 1,29, 1; з.х. -3,34.
ВАЗ 2108 - 3.636; 1.95; 1.357; 0.941; 0.784; з.х. -3.53.
Днепр - 4,11; 2,28; 1,7, 1,3; з.х. -3,8.
ЗАЗ 968М - 3,9; 2,118; 1,409, 0,964; з.х. - 4,156.
ГАЗ 51 - 6,4; 3,09; 1,69, 1; з.х.- 7,82.
Москвич - 3,49; 2,04; 1,33; 1,0; з.х. -4,71.
РК Нива - 2,135; 1,2.
ОКА - 3,7; 2,06; 1,27; 0,9; з.х. - 3,67
УАЗ КПП - 4,124; 2,641; 1,58; 1,0; з.х. - 5,224
УАЗ РК - 1,94; 1,0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6</xdr:col>
      <xdr:colOff>47625</xdr:colOff>
      <xdr:row>21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657475"/>
          <a:ext cx="5429250" cy="923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      В желтые поля вставте переменные значения
Первая коробка - изменение режима (повышенный/пониженный).
Цепь или ремень между коробками возможно использование коэф.передачи.
Вторая коробка - изменение передач.
Главная передача - редуктор заднего моста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2</xdr:row>
      <xdr:rowOff>0</xdr:rowOff>
    </xdr:from>
    <xdr:to>
      <xdr:col>11</xdr:col>
      <xdr:colOff>152400</xdr:colOff>
      <xdr:row>28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14975" y="361950"/>
          <a:ext cx="3448050" cy="427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Передаточные числа главной передачи (ЗМ):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
ВАЗ 2101 - 4,3;
ВАЗ 2103 - 4,1;
ВАЗ 2106 - 3,9;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ВАЗ 2102 - 4,44;
ВАЗ 2109 - 3.9
Москвич 2140 (412) - 4,22;
ГАЗ-51 - 7,6.
УАЗ - 5,21
ОКА - 4,54
Передаточные числа КПП:
ВАЗ 2101 - 3,75; 2,3; 1,49; 1; з.х. -3,87.
ВАЗ 2105 - 3,67; 2,1; 1,36; 1; 0,82; з.х. -3,53.
ВАЗ 2106 - 3,24; 1,98; 1,29, 1; з.х. -3,34.
ВАЗ 2108 - 3.636; 1.95; 1.357; 0.941; 0.784; з.х. -3.53.
Днепр - 4,11; 2,28; 1,7, 1,3; з.х. -3,8.
ЗАЗ 968М - 3,9; 2,118; 1,409, 0,964; з.х. - 4,156.
ГАЗ 51 - 6,4; 3,09; 1,69, 1; з.х.- 7,82.
Москвич - 3,49; 2,04; 1,33; 1,0; з.х. -4,71.
РК Нива - 2,135; 1,2.
ОКА - 3,7; 2,06; 1,27; 0,9; з.х. - 3,67
УАЗ КПП - 4,124; 2,641; 1,58; 1,0; з.х. - 5,224
УАЗ РК - 1,94; 1,0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6</xdr:col>
      <xdr:colOff>47625</xdr:colOff>
      <xdr:row>21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657475"/>
          <a:ext cx="5429250" cy="923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      В желтые поля вставте переменные значения
Первая коробка - изменение режима (повышенный/пониженный).
Цепь или ремень между коробками возможно использование коэф.передачи.
Вторая коробка - изменение передач.
Главная передача - редуктор заднего моста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2</xdr:row>
      <xdr:rowOff>0</xdr:rowOff>
    </xdr:from>
    <xdr:to>
      <xdr:col>11</xdr:col>
      <xdr:colOff>152400</xdr:colOff>
      <xdr:row>28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14975" y="361950"/>
          <a:ext cx="3448050" cy="427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Передаточные числа главной передачи (ЗМ):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
ВАЗ 2101 - 4,3;
ВАЗ 2103 - 4,1;
ВАЗ 2106 - 3,9;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ВАЗ 2102 - 4,44;
ВАЗ 2109 - 3.9
Москвич 2140 (412) - 4,22;
ГАЗ-51 - 7,6.
УАЗ - 5,21
ОКА - 4,54
Передаточные числа КПП:
ВАЗ 2101 - 3,75; 2,3; 1,49; 1; з.х. -3,87.
ВАЗ 2105 - 3,67; 2,1; 1,36; 1; 0,82; з.х. -3,53.
ВАЗ 2106 - 3,24; 1,98; 1,29, 1; з.х. -3,34.
ВАЗ 2108 - 3.636; 1.95; 1.357; 0.941; 0.784; з.х. -3.53.
Днепр - 4,11; 2,28; 1,7, 1,3; з.х. -3,8.
ЗАЗ 968М - 3,9; 2,118; 1,409, 0,964; з.х. - 4,156.
ГАЗ 51 - 6,4; 3,09; 1,69, 1; з.х.- 7,82.
Москвич - 3,49; 2,04; 1,33; 1,0; з.х. -4,71.
РК Нива - 2,135; 1,2.
ОКА - 3,7; 2,06; 1,27; 0,9; з.х. - 3,67
УАЗ КПП - 4,124; 2,641; 1,58; 1,0; з.х. - 5,224
УАЗ РК - 1,94; 1,0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6</xdr:col>
      <xdr:colOff>47625</xdr:colOff>
      <xdr:row>21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657475"/>
          <a:ext cx="5429250" cy="923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      В желтые поля вставте переменные значения
Первая коробка - изменение режима (повышенный/пониженный).
Цепь или ремень между коробками возможно использование коэф.передачи.
Вторая коробка - изменение передач.
Главная передача - редуктор заднего моста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2</xdr:row>
      <xdr:rowOff>0</xdr:rowOff>
    </xdr:from>
    <xdr:to>
      <xdr:col>11</xdr:col>
      <xdr:colOff>152400</xdr:colOff>
      <xdr:row>28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14975" y="361950"/>
          <a:ext cx="3448050" cy="427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Передаточные числа главной передачи (ЗМ):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
ВАЗ 2101 - 4,3;
ВАЗ 2103 - 4,1;
ВАЗ 2106 - 3,9;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ВАЗ 2102 - 4,44;
ВАЗ 2109 - 3.9
Москвич 2140 (412) - 4,22;
ГАЗ-51 - 7,6.
УАЗ - 5,21
ОКА - 4,54
Передаточные числа КПП:
ВАЗ 2101 - 3,75; 2,3; 1,49; 1; з.х. -3,87.
ВАЗ 2105 - 3,67; 2,1; 1,36; 1; 0,82; з.х. -3,53.
ВАЗ 2106 - 3,24; 1,98; 1,29, 1; з.х. -3,34.
ВАЗ 2108 - 3.636; 1.95; 1.357; 0.941; 0.784; з.х. -3.53.
Днепр - 4,11; 2,28; 1,7, 1,3; з.х. -3,8.
ЗАЗ 968М - 3,9; 2,118; 1,409, 0,964; з.х. - 4,156.
ГАЗ 51 - 6,4; 3,09; 1,69, 1; з.х.- 7,82.
Москвич - 3,49; 2,04; 1,33; 1,0; з.х. -4,71.
РК Нива - 2,135; 1,2.
ОКА - 3,7; 2,06; 1,27; 0,9; з.х. - 3,67
УАЗ КПП - 4,124; 2,641; 1,58; 1,0; з.х. - 5,224
УАЗ РК - 1,94; 1,0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6</xdr:col>
      <xdr:colOff>47625</xdr:colOff>
      <xdr:row>21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657475"/>
          <a:ext cx="5429250" cy="923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      В желтые поля вставте переменные значения
Первая коробка - изменение режима (повышенный/пониженный).
Цепь или ремень между коробками возможно использование коэф.передачи.
Вторая коробка - изменение передач.
Главная передача - редуктор заднего моста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2</xdr:row>
      <xdr:rowOff>0</xdr:rowOff>
    </xdr:from>
    <xdr:to>
      <xdr:col>11</xdr:col>
      <xdr:colOff>152400</xdr:colOff>
      <xdr:row>28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14975" y="361950"/>
          <a:ext cx="3448050" cy="427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Передаточные числа главной передачи (ЗМ):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
ВАЗ 2101 - 4,3;
ВАЗ 2103 - 4,1;
ВАЗ 2106 - 3,9;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ВАЗ 2102 - 4,44;
ВАЗ 2109 - 3.9
Москвич 2140 (412) - 4,22;
ГАЗ-51 - 7,6.
УАЗ - 5,21
ОКА - 4,54
Передаточные числа КПП:
ВАЗ 2101 - 3,75; 2,3; 1,49; 1; з.х. -3,87.
ВАЗ 2105 - 3,67; 2,1; 1,36; 1; 0,82; з.х. -3,53.
ВАЗ 2106 - 3,24; 1,98; 1,29, 1; з.х. -3,34.
ВАЗ 2108 - 3.636; 1.95; 1.357; 0.941; 0.784; з.х. -3.53.
Днепр - 4,11; 2,28; 1,7, 1,3; з.х. -3,8.
ЗАЗ 968М - 3,9; 2,118; 1,409, 0,964; з.х. - 4,156.
ГАЗ 51 - 6,4; 3,09; 1,69, 1; з.х.- 7,82.
Москвич - 3,49; 2,04; 1,33; 1,0; з.х. -4,71.
РК Нива - 2,135; 1,2.
ОКА - 3,7; 2,06; 1,27; 0,9; з.х. - 3,67
УАЗ КПП - 4,124; 2,641; 1,58; 1,0; з.х. - 5,224
УАЗ РК - 1,94; 1,0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6</xdr:col>
      <xdr:colOff>47625</xdr:colOff>
      <xdr:row>21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657475"/>
          <a:ext cx="5429250" cy="923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      В желтые поля вставте переменные значения
Первая коробка - изменение режима (повышенный/пониженный).
Цепь или ремень между коробками возможно использование коэф.передачи.
Вторая коробка - изменение передач.
Главная передача - редуктор заднего моста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2</xdr:row>
      <xdr:rowOff>0</xdr:rowOff>
    </xdr:from>
    <xdr:to>
      <xdr:col>11</xdr:col>
      <xdr:colOff>152400</xdr:colOff>
      <xdr:row>28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48350" y="361950"/>
          <a:ext cx="3448050" cy="427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Передаточные числа главной передачи (ЗМ):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
ВАЗ 2101 - 4,3;
ВАЗ 2103 - 4,1;
ВАЗ 2106 - 3,9;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ВАЗ 2102 - 4,44;
ВАЗ 2109 - 3.9
Москвич 2140 (412) - 4,22;
ГАЗ-51 - 7,6.
УАЗ - 5,21
ОКА - 4,54
Передаточные числа КПП:
ВАЗ 2101 - 3,75; 2,3; 1,49; 1; з.х. -3,87.
ВАЗ 2105 - 3,67; 2,1; 1,36; 1; 0,82; з.х. -3,53.
ВАЗ 2106 - 3,24; 1,98; 1,29, 1; з.х. -3,34.
ВАЗ 2108 - 3.636; 1.95; 1.357; 0.941; 0.784; з.х. -3.53.
Днепр - 4,11; 2,28; 1,7, 1,3; з.х. -3,8.
ЗАЗ 968М - 3,9; 2,118; 1,409, 0,964; з.х. - 4,156.
ГАЗ 51 - 6,4; 3,09; 1,69, 1; з.х.- 7,82.
Москвич - 3,49; 2,04; 1,33; 1,0; з.х. -4,71.
РК Нива - 2,135; 1,2.
ОКА - 3,7; 2,06; 1,27; 0,9; з.х. - 3,67
УАЗ КПП - 4,124; 2,641; 1,58; 1,0; з.х. - 5,224
УАЗ РК - 1,94; 1,0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6</xdr:col>
      <xdr:colOff>47625</xdr:colOff>
      <xdr:row>21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657475"/>
          <a:ext cx="5762625" cy="923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      В желтые поля вставте переменные значения
Первая коробка - изменение режима (повышенный/пониженный).
Цепь или ремень между коробками возможно использование коэф.передачи.
Вторая коробка - изменение передач.
Главная передача - редуктор заднего моста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="160" zoomScaleNormal="160" workbookViewId="0" topLeftCell="A1">
      <selection activeCell="A24" sqref="A24:F24"/>
    </sheetView>
  </sheetViews>
  <sheetFormatPr defaultColWidth="9.00390625" defaultRowHeight="12.75"/>
  <cols>
    <col min="1" max="1" width="25.625" style="0" customWidth="1"/>
  </cols>
  <sheetData>
    <row r="1" spans="1:6" ht="12.75">
      <c r="A1" s="9" t="s">
        <v>12</v>
      </c>
      <c r="B1" s="10"/>
      <c r="C1" s="10"/>
      <c r="D1" s="10"/>
      <c r="E1" s="10"/>
      <c r="F1" s="10"/>
    </row>
    <row r="2" spans="1:2" ht="15.75" customHeight="1">
      <c r="A2" s="1" t="s">
        <v>11</v>
      </c>
      <c r="B2" s="4">
        <v>2500</v>
      </c>
    </row>
    <row r="3" spans="1:6" ht="12.75">
      <c r="A3" s="7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ht="12.75">
      <c r="A4" s="5" t="s">
        <v>24</v>
      </c>
      <c r="B4" s="6">
        <v>3.7</v>
      </c>
      <c r="C4" s="6">
        <v>2.06</v>
      </c>
      <c r="D4" s="6">
        <v>1.27</v>
      </c>
      <c r="E4" s="6">
        <v>0.9</v>
      </c>
      <c r="F4" s="6">
        <v>3.67</v>
      </c>
    </row>
    <row r="5" spans="1:6" ht="12.75">
      <c r="A5" s="5" t="s">
        <v>25</v>
      </c>
      <c r="B5" s="4">
        <v>4.54</v>
      </c>
      <c r="C5" s="2">
        <f aca="true" t="shared" si="0" ref="C5:F7">B5</f>
        <v>4.54</v>
      </c>
      <c r="D5" s="2">
        <f t="shared" si="0"/>
        <v>4.54</v>
      </c>
      <c r="E5" s="2">
        <f t="shared" si="0"/>
        <v>4.54</v>
      </c>
      <c r="F5" s="2">
        <f t="shared" si="0"/>
        <v>4.54</v>
      </c>
    </row>
    <row r="6" spans="1:6" ht="12.75">
      <c r="A6" s="5" t="s">
        <v>19</v>
      </c>
      <c r="B6" s="4">
        <v>2.135</v>
      </c>
      <c r="C6" s="4">
        <v>2.135</v>
      </c>
      <c r="D6" s="4">
        <v>2.135</v>
      </c>
      <c r="E6" s="4">
        <v>2.135</v>
      </c>
      <c r="F6" s="4">
        <v>2.135</v>
      </c>
    </row>
    <row r="7" spans="1:6" ht="12.75">
      <c r="A7" s="5" t="s">
        <v>26</v>
      </c>
      <c r="B7" s="4">
        <v>4.22</v>
      </c>
      <c r="C7" s="2">
        <f t="shared" si="0"/>
        <v>4.22</v>
      </c>
      <c r="D7" s="2">
        <f t="shared" si="0"/>
        <v>4.22</v>
      </c>
      <c r="E7" s="2">
        <f t="shared" si="0"/>
        <v>4.22</v>
      </c>
      <c r="F7" s="2">
        <f t="shared" si="0"/>
        <v>4.22</v>
      </c>
    </row>
    <row r="8" spans="1:6" ht="12.75">
      <c r="A8" s="5" t="s">
        <v>9</v>
      </c>
      <c r="B8" s="4">
        <v>1.3</v>
      </c>
      <c r="C8" s="2">
        <f>B8</f>
        <v>1.3</v>
      </c>
      <c r="D8" s="2">
        <f>C8</f>
        <v>1.3</v>
      </c>
      <c r="E8" s="2">
        <f>D8</f>
        <v>1.3</v>
      </c>
      <c r="F8" s="2">
        <f>E8</f>
        <v>1.3</v>
      </c>
    </row>
    <row r="9" spans="1:6" ht="12.75">
      <c r="A9" s="11" t="s">
        <v>7</v>
      </c>
      <c r="B9" s="12"/>
      <c r="C9" s="12"/>
      <c r="D9" s="12"/>
      <c r="E9" s="12"/>
      <c r="F9" s="13"/>
    </row>
    <row r="10" spans="1:6" ht="12.75">
      <c r="A10" s="1" t="s">
        <v>6</v>
      </c>
      <c r="B10" s="2">
        <f>B4*B5*B6*B7</f>
        <v>151.34494059999997</v>
      </c>
      <c r="C10" s="2">
        <f>C4*C5*C6*C7</f>
        <v>84.26231827999999</v>
      </c>
      <c r="D10" s="2">
        <f>D4*D5*D6*D7</f>
        <v>51.94812825999999</v>
      </c>
      <c r="E10" s="2">
        <f>E4*E5*E6*E7</f>
        <v>36.813634199999996</v>
      </c>
      <c r="F10" s="2">
        <f>F4*F5*F6*F7</f>
        <v>150.11781945999996</v>
      </c>
    </row>
    <row r="11" spans="1:6" ht="12.75">
      <c r="A11" s="1" t="s">
        <v>13</v>
      </c>
      <c r="B11" s="3">
        <f>$B$2/B4/B5/B6/B7</f>
        <v>16.518556815238526</v>
      </c>
      <c r="C11" s="3">
        <f>$B$2/C4/C5/C6/C7</f>
        <v>29.66925253222454</v>
      </c>
      <c r="D11" s="3">
        <f>$B$2/D4/D5/D6/D7</f>
        <v>48.124929304238236</v>
      </c>
      <c r="E11" s="3">
        <f>$B$2/E4/E5/E6/E7</f>
        <v>67.90962246264729</v>
      </c>
      <c r="F11" s="3">
        <f>$B$2/F4/F5/F6/F7</f>
        <v>16.653585890022498</v>
      </c>
    </row>
    <row r="12" spans="1:6" ht="12.75">
      <c r="A12" s="1" t="s">
        <v>14</v>
      </c>
      <c r="B12" s="3">
        <f>B11/60</f>
        <v>0.27530928025397544</v>
      </c>
      <c r="C12" s="3">
        <f>C11/60</f>
        <v>0.49448754220374236</v>
      </c>
      <c r="D12" s="3">
        <f>D11/60</f>
        <v>0.8020821550706373</v>
      </c>
      <c r="E12" s="3">
        <f>E11/60</f>
        <v>1.1318270410441216</v>
      </c>
      <c r="F12" s="3">
        <f>F11/60</f>
        <v>0.2775597648337083</v>
      </c>
    </row>
    <row r="13" spans="1:6" ht="12.75">
      <c r="A13" s="1" t="s">
        <v>16</v>
      </c>
      <c r="B13" s="3">
        <f>B8*3.14</f>
        <v>4.082000000000001</v>
      </c>
      <c r="C13" s="3">
        <f>C8*3.14</f>
        <v>4.082000000000001</v>
      </c>
      <c r="D13" s="3">
        <f>D8*3.14</f>
        <v>4.082000000000001</v>
      </c>
      <c r="E13" s="3">
        <f>E8*3.14</f>
        <v>4.082000000000001</v>
      </c>
      <c r="F13" s="3">
        <f>F8*3.14</f>
        <v>4.082000000000001</v>
      </c>
    </row>
    <row r="14" spans="1:6" ht="12.75">
      <c r="A14" s="1" t="s">
        <v>15</v>
      </c>
      <c r="B14" s="3">
        <f>B8*3.14*B12</f>
        <v>1.123812481996728</v>
      </c>
      <c r="C14" s="3">
        <f>C8*3.14*C12</f>
        <v>2.0184981472756767</v>
      </c>
      <c r="D14" s="3">
        <f>D8*3.14*D12</f>
        <v>3.274099356998342</v>
      </c>
      <c r="E14" s="3">
        <f>E8*3.14*E12</f>
        <v>4.620117981542105</v>
      </c>
      <c r="F14" s="3">
        <f>F8*3.14*F12</f>
        <v>1.1329989600511976</v>
      </c>
    </row>
    <row r="15" spans="1:6" ht="15">
      <c r="A15" s="1" t="s">
        <v>0</v>
      </c>
      <c r="B15" s="8">
        <f>B11*B13*60/1000</f>
        <v>4.045724935188221</v>
      </c>
      <c r="C15" s="8">
        <f>C11*C13*60/1000</f>
        <v>7.2665933301924355</v>
      </c>
      <c r="D15" s="8">
        <f>D11*D13*60/1000</f>
        <v>11.786757685194033</v>
      </c>
      <c r="E15" s="8">
        <f>E11*E13*60/1000</f>
        <v>16.632424733551577</v>
      </c>
      <c r="F15" s="8">
        <f>F11*F13*60/1000</f>
        <v>4.078796256184311</v>
      </c>
    </row>
    <row r="16" spans="2:6" ht="12.75">
      <c r="B16" s="14" t="s">
        <v>17</v>
      </c>
      <c r="C16" s="14"/>
      <c r="D16" s="14"/>
      <c r="E16" s="14"/>
      <c r="F16" s="14"/>
    </row>
    <row r="24" spans="1:6" ht="12.75">
      <c r="A24" s="15" t="s">
        <v>21</v>
      </c>
      <c r="B24" s="15"/>
      <c r="C24" s="15"/>
      <c r="D24" s="15"/>
      <c r="E24" s="15"/>
      <c r="F24" s="15"/>
    </row>
  </sheetData>
  <mergeCells count="4">
    <mergeCell ref="A1:F1"/>
    <mergeCell ref="A9:F9"/>
    <mergeCell ref="B16:F16"/>
    <mergeCell ref="A24:F2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="160" zoomScaleNormal="160" workbookViewId="0" topLeftCell="A1">
      <selection activeCell="D25" sqref="D25"/>
    </sheetView>
  </sheetViews>
  <sheetFormatPr defaultColWidth="9.00390625" defaultRowHeight="12.75"/>
  <cols>
    <col min="1" max="1" width="25.625" style="0" customWidth="1"/>
  </cols>
  <sheetData>
    <row r="1" spans="1:6" ht="12.75">
      <c r="A1" s="9" t="s">
        <v>12</v>
      </c>
      <c r="B1" s="10"/>
      <c r="C1" s="10"/>
      <c r="D1" s="10"/>
      <c r="E1" s="10"/>
      <c r="F1" s="10"/>
    </row>
    <row r="2" spans="1:2" ht="15.75" customHeight="1">
      <c r="A2" s="1" t="s">
        <v>11</v>
      </c>
      <c r="B2" s="4">
        <v>2000</v>
      </c>
    </row>
    <row r="3" spans="1:6" ht="12.75">
      <c r="A3" s="7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ht="12.75">
      <c r="A4" s="5" t="s">
        <v>27</v>
      </c>
      <c r="B4" s="6">
        <v>3.49</v>
      </c>
      <c r="C4" s="6">
        <v>2.04</v>
      </c>
      <c r="D4" s="6">
        <v>1.33</v>
      </c>
      <c r="E4" s="6">
        <v>1</v>
      </c>
      <c r="F4" s="6">
        <v>4.71</v>
      </c>
    </row>
    <row r="5" spans="1:6" ht="12.75">
      <c r="A5" s="5" t="s">
        <v>31</v>
      </c>
      <c r="B5" s="4">
        <v>4.22</v>
      </c>
      <c r="C5" s="2">
        <f aca="true" t="shared" si="0" ref="C5:F7">B5</f>
        <v>4.22</v>
      </c>
      <c r="D5" s="2">
        <f t="shared" si="0"/>
        <v>4.22</v>
      </c>
      <c r="E5" s="2">
        <f t="shared" si="0"/>
        <v>4.22</v>
      </c>
      <c r="F5" s="2">
        <f t="shared" si="0"/>
        <v>4.22</v>
      </c>
    </row>
    <row r="6" spans="1:6" ht="12.75">
      <c r="A6" s="5" t="s">
        <v>28</v>
      </c>
      <c r="B6" s="6">
        <v>3.17</v>
      </c>
      <c r="C6" s="6">
        <v>1.8</v>
      </c>
      <c r="D6" s="6">
        <v>1.26</v>
      </c>
      <c r="E6" s="6">
        <v>1</v>
      </c>
      <c r="F6" s="2">
        <v>1</v>
      </c>
    </row>
    <row r="7" spans="1:6" ht="12.75">
      <c r="A7" s="5" t="s">
        <v>32</v>
      </c>
      <c r="B7" s="4">
        <v>9.15</v>
      </c>
      <c r="C7" s="2">
        <f t="shared" si="0"/>
        <v>9.15</v>
      </c>
      <c r="D7" s="2">
        <f t="shared" si="0"/>
        <v>9.15</v>
      </c>
      <c r="E7" s="2">
        <f t="shared" si="0"/>
        <v>9.15</v>
      </c>
      <c r="F7" s="2">
        <f t="shared" si="0"/>
        <v>9.15</v>
      </c>
    </row>
    <row r="8" spans="1:6" ht="12.75">
      <c r="A8" s="5" t="s">
        <v>9</v>
      </c>
      <c r="B8" s="4">
        <v>0.6</v>
      </c>
      <c r="C8" s="2">
        <f>B8</f>
        <v>0.6</v>
      </c>
      <c r="D8" s="2">
        <f>C8</f>
        <v>0.6</v>
      </c>
      <c r="E8" s="2">
        <f>D8</f>
        <v>0.6</v>
      </c>
      <c r="F8" s="2">
        <f>E8</f>
        <v>0.6</v>
      </c>
    </row>
    <row r="9" spans="1:6" ht="12.75">
      <c r="A9" s="11" t="s">
        <v>7</v>
      </c>
      <c r="B9" s="12"/>
      <c r="C9" s="12"/>
      <c r="D9" s="12"/>
      <c r="E9" s="12"/>
      <c r="F9" s="13"/>
    </row>
    <row r="10" spans="1:6" ht="12.75">
      <c r="A10" s="1" t="s">
        <v>6</v>
      </c>
      <c r="B10" s="2">
        <f>B4*B5*B6*B7</f>
        <v>427.1872029</v>
      </c>
      <c r="C10" s="2">
        <f>C4*C5*C6*C7</f>
        <v>141.78693600000003</v>
      </c>
      <c r="D10" s="2">
        <f>D4*D5*D6*D7</f>
        <v>64.7076654</v>
      </c>
      <c r="E10" s="2">
        <f>E4*E5*E6*E7</f>
        <v>38.613</v>
      </c>
      <c r="F10" s="2">
        <f>F4*F5*F6*F7</f>
        <v>181.86722999999998</v>
      </c>
    </row>
    <row r="11" spans="1:6" ht="12.75">
      <c r="A11" s="1" t="s">
        <v>13</v>
      </c>
      <c r="B11" s="3">
        <f>$B$2/B4/B5/B6/B7</f>
        <v>4.681788186590831</v>
      </c>
      <c r="C11" s="3">
        <f>$B$2/C4/C5/C6/C7</f>
        <v>14.105671907600854</v>
      </c>
      <c r="D11" s="3">
        <f>$B$2/D4/D5/D6/D7</f>
        <v>30.908239196031946</v>
      </c>
      <c r="E11" s="3">
        <f>$B$2/E4/E5/E6/E7</f>
        <v>51.79602724471033</v>
      </c>
      <c r="F11" s="3">
        <f>$B$2/F4/F5/F6/F7</f>
        <v>10.997033385288818</v>
      </c>
    </row>
    <row r="12" spans="1:6" ht="12.75">
      <c r="A12" s="1" t="s">
        <v>14</v>
      </c>
      <c r="B12" s="3">
        <f>B11/60</f>
        <v>0.07802980310984718</v>
      </c>
      <c r="C12" s="3">
        <f>C11/60</f>
        <v>0.23509453179334758</v>
      </c>
      <c r="D12" s="3">
        <f>D11/60</f>
        <v>0.5151373199338658</v>
      </c>
      <c r="E12" s="3">
        <f>E11/60</f>
        <v>0.8632671207451722</v>
      </c>
      <c r="F12" s="3">
        <f>F11/60</f>
        <v>0.18328388975481363</v>
      </c>
    </row>
    <row r="13" spans="1:6" ht="12.75">
      <c r="A13" s="1" t="s">
        <v>16</v>
      </c>
      <c r="B13" s="3">
        <f>B8*3.14</f>
        <v>1.884</v>
      </c>
      <c r="C13" s="3">
        <f>C8*3.14</f>
        <v>1.884</v>
      </c>
      <c r="D13" s="3">
        <f>D8*3.14</f>
        <v>1.884</v>
      </c>
      <c r="E13" s="3">
        <f>E8*3.14</f>
        <v>1.884</v>
      </c>
      <c r="F13" s="3">
        <f>F8*3.14</f>
        <v>1.884</v>
      </c>
    </row>
    <row r="14" spans="1:6" ht="12.75">
      <c r="A14" s="1" t="s">
        <v>15</v>
      </c>
      <c r="B14" s="3">
        <f>B8*3.14*B12</f>
        <v>0.14700814905895207</v>
      </c>
      <c r="C14" s="3">
        <f>C8*3.14*C12</f>
        <v>0.4429180978986668</v>
      </c>
      <c r="D14" s="3">
        <f>D8*3.14*D12</f>
        <v>0.9705187107554031</v>
      </c>
      <c r="E14" s="3">
        <f>E8*3.14*E12</f>
        <v>1.6263952554839043</v>
      </c>
      <c r="F14" s="3">
        <f>F8*3.14*F12</f>
        <v>0.34530684829806885</v>
      </c>
    </row>
    <row r="15" spans="1:6" ht="15">
      <c r="A15" s="1" t="s">
        <v>0</v>
      </c>
      <c r="B15" s="8">
        <f>B11*B13*60/1000</f>
        <v>0.5292293366122275</v>
      </c>
      <c r="C15" s="8">
        <f>C11*C13*60/1000</f>
        <v>1.5945051524352005</v>
      </c>
      <c r="D15" s="8">
        <f>D11*D13*60/1000</f>
        <v>3.4938673587194513</v>
      </c>
      <c r="E15" s="8">
        <f>E11*E13*60/1000</f>
        <v>5.855022919742056</v>
      </c>
      <c r="F15" s="8">
        <f>F11*F13*60/1000</f>
        <v>1.2431046538730477</v>
      </c>
    </row>
    <row r="16" spans="2:6" ht="12.75">
      <c r="B16" s="14" t="s">
        <v>17</v>
      </c>
      <c r="C16" s="14"/>
      <c r="D16" s="14"/>
      <c r="E16" s="14"/>
      <c r="F16" s="14"/>
    </row>
    <row r="24" spans="1:6" ht="12.75">
      <c r="A24" s="15" t="s">
        <v>22</v>
      </c>
      <c r="B24" s="15"/>
      <c r="C24" s="15"/>
      <c r="D24" s="15"/>
      <c r="E24" s="15"/>
      <c r="F24" s="15"/>
    </row>
  </sheetData>
  <mergeCells count="4">
    <mergeCell ref="A1:F1"/>
    <mergeCell ref="A9:F9"/>
    <mergeCell ref="B16:F16"/>
    <mergeCell ref="A24:F2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="160" zoomScaleNormal="160" workbookViewId="0" topLeftCell="A1">
      <selection activeCell="C23" sqref="C23"/>
    </sheetView>
  </sheetViews>
  <sheetFormatPr defaultColWidth="9.00390625" defaultRowHeight="12.75"/>
  <cols>
    <col min="1" max="1" width="25.625" style="0" customWidth="1"/>
  </cols>
  <sheetData>
    <row r="1" spans="1:6" ht="12.75">
      <c r="A1" s="9" t="s">
        <v>12</v>
      </c>
      <c r="B1" s="10"/>
      <c r="C1" s="10"/>
      <c r="D1" s="10"/>
      <c r="E1" s="10"/>
      <c r="F1" s="10"/>
    </row>
    <row r="2" spans="1:2" ht="15.75" customHeight="1">
      <c r="A2" s="1" t="s">
        <v>11</v>
      </c>
      <c r="B2" s="4">
        <v>3100</v>
      </c>
    </row>
    <row r="3" spans="1:6" ht="12.75">
      <c r="A3" s="7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ht="12.75">
      <c r="A4" s="5" t="s">
        <v>18</v>
      </c>
      <c r="B4" s="6">
        <v>3.636</v>
      </c>
      <c r="C4" s="6">
        <v>1.95</v>
      </c>
      <c r="D4" s="6">
        <v>1.357</v>
      </c>
      <c r="E4" s="6">
        <v>0.941</v>
      </c>
      <c r="F4" s="6">
        <v>3.53</v>
      </c>
    </row>
    <row r="5" spans="1:6" ht="12.75">
      <c r="A5" s="5" t="s">
        <v>19</v>
      </c>
      <c r="B5" s="4">
        <v>1</v>
      </c>
      <c r="C5" s="2">
        <f aca="true" t="shared" si="0" ref="C5:F7">B5</f>
        <v>1</v>
      </c>
      <c r="D5" s="2">
        <f t="shared" si="0"/>
        <v>1</v>
      </c>
      <c r="E5" s="2">
        <f t="shared" si="0"/>
        <v>1</v>
      </c>
      <c r="F5" s="2">
        <f t="shared" si="0"/>
        <v>1</v>
      </c>
    </row>
    <row r="6" spans="1:6" ht="12.75">
      <c r="A6" s="5" t="s">
        <v>20</v>
      </c>
      <c r="B6" s="4">
        <v>3.9</v>
      </c>
      <c r="C6" s="2">
        <v>3.9</v>
      </c>
      <c r="D6" s="2">
        <v>3.9</v>
      </c>
      <c r="E6" s="2">
        <v>3.9</v>
      </c>
      <c r="F6" s="2">
        <v>3.9</v>
      </c>
    </row>
    <row r="7" spans="1:6" ht="12.75">
      <c r="A7" s="5" t="s">
        <v>10</v>
      </c>
      <c r="B7" s="4">
        <v>4.22</v>
      </c>
      <c r="C7" s="2">
        <f t="shared" si="0"/>
        <v>4.22</v>
      </c>
      <c r="D7" s="2">
        <f t="shared" si="0"/>
        <v>4.22</v>
      </c>
      <c r="E7" s="2">
        <f t="shared" si="0"/>
        <v>4.22</v>
      </c>
      <c r="F7" s="2">
        <f t="shared" si="0"/>
        <v>4.22</v>
      </c>
    </row>
    <row r="8" spans="1:6" ht="12.75">
      <c r="A8" s="5" t="s">
        <v>9</v>
      </c>
      <c r="B8" s="4">
        <v>1</v>
      </c>
      <c r="C8" s="2">
        <f>B8</f>
        <v>1</v>
      </c>
      <c r="D8" s="2">
        <f>C8</f>
        <v>1</v>
      </c>
      <c r="E8" s="2">
        <f>D8</f>
        <v>1</v>
      </c>
      <c r="F8" s="2">
        <f>E8</f>
        <v>1</v>
      </c>
    </row>
    <row r="9" spans="1:6" ht="12.75">
      <c r="A9" s="11" t="s">
        <v>7</v>
      </c>
      <c r="B9" s="12"/>
      <c r="C9" s="12"/>
      <c r="D9" s="12"/>
      <c r="E9" s="12"/>
      <c r="F9" s="13"/>
    </row>
    <row r="10" spans="1:6" ht="12.75">
      <c r="A10" s="1" t="s">
        <v>6</v>
      </c>
      <c r="B10" s="2">
        <f>B4*B5*B6*B7</f>
        <v>59.841288</v>
      </c>
      <c r="C10" s="2">
        <f>C4*C5*C6*C7</f>
        <v>32.09309999999999</v>
      </c>
      <c r="D10" s="2">
        <f>D4*D5*D6*D7</f>
        <v>22.333506</v>
      </c>
      <c r="E10" s="2">
        <f>E4*E5*E6*E7</f>
        <v>15.486977999999997</v>
      </c>
      <c r="F10" s="2">
        <f>F4*F5*F6*F7</f>
        <v>58.09674</v>
      </c>
    </row>
    <row r="11" spans="1:6" ht="12.75">
      <c r="A11" s="1" t="s">
        <v>13</v>
      </c>
      <c r="B11" s="3">
        <f>$B$2/B4/B5/B6/B7</f>
        <v>51.80369780810867</v>
      </c>
      <c r="C11" s="3">
        <f>$B$2/C4/C5/C6/C7</f>
        <v>96.59397191296573</v>
      </c>
      <c r="D11" s="3">
        <f>$B$2/D4/D5/D6/D7</f>
        <v>138.80489700094557</v>
      </c>
      <c r="E11" s="3">
        <f>$B$2/E4/E5/E6/E7</f>
        <v>200.16816708850496</v>
      </c>
      <c r="F11" s="3">
        <f>$B$2/F4/F5/F6/F7</f>
        <v>53.35927626920203</v>
      </c>
    </row>
    <row r="12" spans="1:6" ht="12.75">
      <c r="A12" s="1" t="s">
        <v>14</v>
      </c>
      <c r="B12" s="3">
        <f>B11/60</f>
        <v>0.8633949634684779</v>
      </c>
      <c r="C12" s="3">
        <f>C11/60</f>
        <v>1.609899531882762</v>
      </c>
      <c r="D12" s="3">
        <f>D11/60</f>
        <v>2.3134149500157597</v>
      </c>
      <c r="E12" s="3">
        <f>E11/60</f>
        <v>3.3361361181417495</v>
      </c>
      <c r="F12" s="3">
        <f>F11/60</f>
        <v>0.8893212711533671</v>
      </c>
    </row>
    <row r="13" spans="1:6" ht="12.75">
      <c r="A13" s="1" t="s">
        <v>16</v>
      </c>
      <c r="B13" s="3">
        <f>B8*3.14</f>
        <v>3.14</v>
      </c>
      <c r="C13" s="3">
        <f>C8*3.14</f>
        <v>3.14</v>
      </c>
      <c r="D13" s="3">
        <f>D8*3.14</f>
        <v>3.14</v>
      </c>
      <c r="E13" s="3">
        <f>E8*3.14</f>
        <v>3.14</v>
      </c>
      <c r="F13" s="3">
        <f>F8*3.14</f>
        <v>3.14</v>
      </c>
    </row>
    <row r="14" spans="1:6" ht="12.75">
      <c r="A14" s="1" t="s">
        <v>15</v>
      </c>
      <c r="B14" s="3">
        <f>B8*3.14*B12</f>
        <v>2.7110601852910206</v>
      </c>
      <c r="C14" s="3">
        <f>C8*3.14*C12</f>
        <v>5.0550845301118725</v>
      </c>
      <c r="D14" s="3">
        <f>D8*3.14*D12</f>
        <v>7.264122943049486</v>
      </c>
      <c r="E14" s="3">
        <f>E8*3.14*E12</f>
        <v>10.475467410965093</v>
      </c>
      <c r="F14" s="3">
        <f>F8*3.14*F12</f>
        <v>2.7924687914215727</v>
      </c>
    </row>
    <row r="15" spans="1:6" ht="15">
      <c r="A15" s="1" t="s">
        <v>0</v>
      </c>
      <c r="B15" s="8">
        <f>B11*B13*60/1000</f>
        <v>9.759816667047675</v>
      </c>
      <c r="C15" s="8">
        <f>C11*C13*60/1000</f>
        <v>18.198304308402744</v>
      </c>
      <c r="D15" s="8">
        <f>D11*D13*60/1000</f>
        <v>26.150842594978144</v>
      </c>
      <c r="E15" s="8">
        <f>E11*E13*60/1000</f>
        <v>37.711682679474336</v>
      </c>
      <c r="F15" s="8">
        <f>F11*F13*60/1000</f>
        <v>10.052887649117661</v>
      </c>
    </row>
    <row r="16" spans="2:6" ht="12.75">
      <c r="B16" s="14" t="s">
        <v>17</v>
      </c>
      <c r="C16" s="14"/>
      <c r="D16" s="14"/>
      <c r="E16" s="14"/>
      <c r="F16" s="14"/>
    </row>
    <row r="24" spans="1:6" ht="12.75">
      <c r="A24" s="15" t="s">
        <v>23</v>
      </c>
      <c r="B24" s="15"/>
      <c r="C24" s="15"/>
      <c r="D24" s="15"/>
      <c r="E24" s="15"/>
      <c r="F24" s="15"/>
    </row>
  </sheetData>
  <mergeCells count="4">
    <mergeCell ref="A1:F1"/>
    <mergeCell ref="A9:F9"/>
    <mergeCell ref="B16:F16"/>
    <mergeCell ref="A24:F2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150" zoomScaleNormal="150" workbookViewId="0" topLeftCell="A1">
      <selection activeCell="A6" sqref="A6"/>
    </sheetView>
  </sheetViews>
  <sheetFormatPr defaultColWidth="9.00390625" defaultRowHeight="12.75"/>
  <cols>
    <col min="1" max="1" width="25.625" style="0" customWidth="1"/>
  </cols>
  <sheetData>
    <row r="1" spans="1:6" ht="12.75">
      <c r="A1" s="9" t="s">
        <v>12</v>
      </c>
      <c r="B1" s="10"/>
      <c r="C1" s="10"/>
      <c r="D1" s="10"/>
      <c r="E1" s="10"/>
      <c r="F1" s="10"/>
    </row>
    <row r="2" spans="1:2" ht="15.75" customHeight="1">
      <c r="A2" s="1" t="s">
        <v>11</v>
      </c>
      <c r="B2" s="4">
        <v>3000</v>
      </c>
    </row>
    <row r="3" spans="1:6" ht="12.75">
      <c r="A3" s="7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ht="12.75">
      <c r="A4" s="5" t="s">
        <v>35</v>
      </c>
      <c r="B4" s="6">
        <v>6.4</v>
      </c>
      <c r="C4" s="6">
        <v>3.09</v>
      </c>
      <c r="D4" s="6">
        <v>1.69</v>
      </c>
      <c r="E4" s="6">
        <v>1</v>
      </c>
      <c r="F4" s="6">
        <v>7.82</v>
      </c>
    </row>
    <row r="5" spans="1:6" ht="12.75">
      <c r="A5" s="5" t="s">
        <v>8</v>
      </c>
      <c r="B5" s="4">
        <v>2.4</v>
      </c>
      <c r="C5" s="2">
        <f aca="true" t="shared" si="0" ref="C5:F7">B5</f>
        <v>2.4</v>
      </c>
      <c r="D5" s="2">
        <f t="shared" si="0"/>
        <v>2.4</v>
      </c>
      <c r="E5" s="2">
        <f t="shared" si="0"/>
        <v>2.4</v>
      </c>
      <c r="F5" s="2">
        <f t="shared" si="0"/>
        <v>2.4</v>
      </c>
    </row>
    <row r="6" spans="1:6" ht="12.75">
      <c r="A6" s="5" t="s">
        <v>36</v>
      </c>
      <c r="B6" s="4">
        <v>1</v>
      </c>
      <c r="C6" s="2">
        <v>1</v>
      </c>
      <c r="D6" s="2">
        <v>1</v>
      </c>
      <c r="E6" s="2">
        <v>1</v>
      </c>
      <c r="F6" s="2">
        <v>1</v>
      </c>
    </row>
    <row r="7" spans="1:6" ht="12.75">
      <c r="A7" s="5" t="s">
        <v>10</v>
      </c>
      <c r="B7" s="4">
        <v>4.22</v>
      </c>
      <c r="C7" s="2">
        <f t="shared" si="0"/>
        <v>4.22</v>
      </c>
      <c r="D7" s="2">
        <f t="shared" si="0"/>
        <v>4.22</v>
      </c>
      <c r="E7" s="2">
        <f t="shared" si="0"/>
        <v>4.22</v>
      </c>
      <c r="F7" s="2">
        <f t="shared" si="0"/>
        <v>4.22</v>
      </c>
    </row>
    <row r="8" spans="1:6" ht="12.75">
      <c r="A8" s="5" t="s">
        <v>9</v>
      </c>
      <c r="B8" s="4">
        <v>0.6</v>
      </c>
      <c r="C8" s="2">
        <f>B8</f>
        <v>0.6</v>
      </c>
      <c r="D8" s="2">
        <f>C8</f>
        <v>0.6</v>
      </c>
      <c r="E8" s="2">
        <f>D8</f>
        <v>0.6</v>
      </c>
      <c r="F8" s="2">
        <f>E8</f>
        <v>0.6</v>
      </c>
    </row>
    <row r="9" spans="1:6" ht="12.75">
      <c r="A9" s="11" t="s">
        <v>7</v>
      </c>
      <c r="B9" s="12"/>
      <c r="C9" s="12"/>
      <c r="D9" s="12"/>
      <c r="E9" s="12"/>
      <c r="F9" s="13"/>
    </row>
    <row r="10" spans="1:6" ht="12.75">
      <c r="A10" s="1" t="s">
        <v>6</v>
      </c>
      <c r="B10" s="2">
        <f>B4*B5*B6*B7</f>
        <v>64.8192</v>
      </c>
      <c r="C10" s="2">
        <f>C4*C5*C6*C7</f>
        <v>31.295519999999996</v>
      </c>
      <c r="D10" s="2">
        <f>D4*D5*D6*D7</f>
        <v>17.116319999999998</v>
      </c>
      <c r="E10" s="2">
        <f>E4*E5*E6*E7</f>
        <v>10.127999999999998</v>
      </c>
      <c r="F10" s="2">
        <f>F4*F5*F6*F7</f>
        <v>79.20096</v>
      </c>
    </row>
    <row r="11" spans="1:6" ht="12.75">
      <c r="A11" s="1" t="s">
        <v>13</v>
      </c>
      <c r="B11" s="3">
        <f>$B$2/B4/B5/B6/B7</f>
        <v>46.28258293838863</v>
      </c>
      <c r="C11" s="3">
        <f>$B$2/C4/C5/C6/C7</f>
        <v>95.86036595653309</v>
      </c>
      <c r="D11" s="3">
        <f>$B$2/D4/D5/D6/D7</f>
        <v>175.27132000336522</v>
      </c>
      <c r="E11" s="3">
        <f>$B$2/E4/E5/E6/E7</f>
        <v>296.20853080568725</v>
      </c>
      <c r="F11" s="3">
        <f>$B$2/F4/F5/F6/F7</f>
        <v>37.87832874753033</v>
      </c>
    </row>
    <row r="12" spans="1:6" ht="12.75">
      <c r="A12" s="1" t="s">
        <v>14</v>
      </c>
      <c r="B12" s="3">
        <f>B11/60</f>
        <v>0.7713763823064771</v>
      </c>
      <c r="C12" s="3">
        <f>C11/60</f>
        <v>1.597672765942218</v>
      </c>
      <c r="D12" s="3">
        <f>D11/60</f>
        <v>2.921188666722754</v>
      </c>
      <c r="E12" s="3">
        <f>E11/60</f>
        <v>4.936808846761454</v>
      </c>
      <c r="F12" s="3">
        <f>F11/60</f>
        <v>0.6313054791255055</v>
      </c>
    </row>
    <row r="13" spans="1:6" ht="12.75">
      <c r="A13" s="1" t="s">
        <v>16</v>
      </c>
      <c r="B13" s="3">
        <f>B8*3.14</f>
        <v>1.884</v>
      </c>
      <c r="C13" s="3">
        <f>C8*3.14</f>
        <v>1.884</v>
      </c>
      <c r="D13" s="3">
        <f>D8*3.14</f>
        <v>1.884</v>
      </c>
      <c r="E13" s="3">
        <f>E8*3.14</f>
        <v>1.884</v>
      </c>
      <c r="F13" s="3">
        <f>F8*3.14</f>
        <v>1.884</v>
      </c>
    </row>
    <row r="14" spans="1:6" ht="12.75">
      <c r="A14" s="1" t="s">
        <v>15</v>
      </c>
      <c r="B14" s="3">
        <f>B8*3.14*B12</f>
        <v>1.4532731042654028</v>
      </c>
      <c r="C14" s="3">
        <f>C8*3.14*C12</f>
        <v>3.010015491035139</v>
      </c>
      <c r="D14" s="3">
        <f>D8*3.14*D12</f>
        <v>5.503519448105668</v>
      </c>
      <c r="E14" s="3">
        <f>E8*3.14*E12</f>
        <v>9.300947867298579</v>
      </c>
      <c r="F14" s="3">
        <f>F8*3.14*F12</f>
        <v>1.1893795226724524</v>
      </c>
    </row>
    <row r="15" spans="1:6" ht="15">
      <c r="A15" s="1" t="s">
        <v>0</v>
      </c>
      <c r="B15" s="8">
        <f>B11*B13*60/1000</f>
        <v>5.23178317535545</v>
      </c>
      <c r="C15" s="8">
        <f>C11*C13*60/1000</f>
        <v>10.8360557677265</v>
      </c>
      <c r="D15" s="8">
        <f>D11*D13*60/1000</f>
        <v>19.8126700131804</v>
      </c>
      <c r="E15" s="8">
        <f>E11*E13*60/1000</f>
        <v>33.48341232227489</v>
      </c>
      <c r="F15" s="8">
        <f>F11*F13*60/1000</f>
        <v>4.281766281620828</v>
      </c>
    </row>
    <row r="16" spans="2:6" ht="12.75">
      <c r="B16" s="14" t="s">
        <v>17</v>
      </c>
      <c r="C16" s="14"/>
      <c r="D16" s="14"/>
      <c r="E16" s="14"/>
      <c r="F16" s="14"/>
    </row>
  </sheetData>
  <mergeCells count="3">
    <mergeCell ref="A9:F9"/>
    <mergeCell ref="A1:F1"/>
    <mergeCell ref="B16:F16"/>
  </mergeCells>
  <printOptions/>
  <pageMargins left="1.377952755905511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="160" zoomScaleNormal="160" workbookViewId="0" topLeftCell="A1">
      <selection activeCell="A24" sqref="A24:F24"/>
    </sheetView>
  </sheetViews>
  <sheetFormatPr defaultColWidth="9.00390625" defaultRowHeight="12.75"/>
  <cols>
    <col min="1" max="1" width="25.625" style="0" customWidth="1"/>
  </cols>
  <sheetData>
    <row r="1" spans="1:6" ht="12.75">
      <c r="A1" s="9" t="s">
        <v>12</v>
      </c>
      <c r="B1" s="10"/>
      <c r="C1" s="10"/>
      <c r="D1" s="10"/>
      <c r="E1" s="10"/>
      <c r="F1" s="10"/>
    </row>
    <row r="2" spans="1:2" ht="15.75" customHeight="1">
      <c r="A2" s="1" t="s">
        <v>11</v>
      </c>
      <c r="B2" s="4">
        <v>2500</v>
      </c>
    </row>
    <row r="3" spans="1:6" ht="12.75">
      <c r="A3" s="7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ht="12.75">
      <c r="A4" s="5" t="s">
        <v>34</v>
      </c>
      <c r="B4" s="6">
        <v>3.6</v>
      </c>
      <c r="C4" s="6">
        <v>2.28</v>
      </c>
      <c r="D4" s="6">
        <v>1.7</v>
      </c>
      <c r="E4" s="6">
        <v>1.3</v>
      </c>
      <c r="F4" s="6">
        <v>1</v>
      </c>
    </row>
    <row r="5" spans="1:6" ht="12.75">
      <c r="A5" s="5" t="s">
        <v>27</v>
      </c>
      <c r="B5" s="4">
        <v>3.49</v>
      </c>
      <c r="C5" s="4">
        <v>2.04</v>
      </c>
      <c r="D5" s="4">
        <v>1.33</v>
      </c>
      <c r="E5" s="4">
        <v>1</v>
      </c>
      <c r="F5" s="4">
        <v>4.71</v>
      </c>
    </row>
    <row r="6" spans="1:6" ht="12.75">
      <c r="A6" s="5" t="s">
        <v>33</v>
      </c>
      <c r="B6" s="4">
        <v>4.788</v>
      </c>
      <c r="C6" s="2">
        <f aca="true" t="shared" si="0" ref="C6:F7">B6</f>
        <v>4.788</v>
      </c>
      <c r="D6" s="2">
        <f t="shared" si="0"/>
        <v>4.788</v>
      </c>
      <c r="E6" s="2">
        <f t="shared" si="0"/>
        <v>4.788</v>
      </c>
      <c r="F6" s="2">
        <f t="shared" si="0"/>
        <v>4.788</v>
      </c>
    </row>
    <row r="7" spans="1:6" ht="12.75">
      <c r="A7" s="5" t="s">
        <v>26</v>
      </c>
      <c r="B7" s="4">
        <v>4.22</v>
      </c>
      <c r="C7" s="2">
        <f t="shared" si="0"/>
        <v>4.22</v>
      </c>
      <c r="D7" s="2">
        <f t="shared" si="0"/>
        <v>4.22</v>
      </c>
      <c r="E7" s="2">
        <f t="shared" si="0"/>
        <v>4.22</v>
      </c>
      <c r="F7" s="2">
        <f t="shared" si="0"/>
        <v>4.22</v>
      </c>
    </row>
    <row r="8" spans="1:6" ht="12.75">
      <c r="A8" s="5" t="s">
        <v>9</v>
      </c>
      <c r="B8" s="4">
        <v>0.59</v>
      </c>
      <c r="C8" s="2">
        <f>B8</f>
        <v>0.59</v>
      </c>
      <c r="D8" s="2">
        <f>C8</f>
        <v>0.59</v>
      </c>
      <c r="E8" s="2">
        <f>D8</f>
        <v>0.59</v>
      </c>
      <c r="F8" s="2">
        <f>E8</f>
        <v>0.59</v>
      </c>
    </row>
    <row r="9" spans="1:6" ht="12.75">
      <c r="A9" s="11" t="s">
        <v>7</v>
      </c>
      <c r="B9" s="12"/>
      <c r="C9" s="12"/>
      <c r="D9" s="12"/>
      <c r="E9" s="12"/>
      <c r="F9" s="13"/>
    </row>
    <row r="10" spans="1:6" ht="12.75">
      <c r="A10" s="1" t="s">
        <v>6</v>
      </c>
      <c r="B10" s="2">
        <f>B4*B5*B6*B7</f>
        <v>253.86014304000003</v>
      </c>
      <c r="C10" s="2">
        <f>C4*C5*C6*C7</f>
        <v>93.97917043199998</v>
      </c>
      <c r="D10" s="2">
        <f>D4*D5*D6*D7</f>
        <v>45.68431896</v>
      </c>
      <c r="E10" s="2">
        <f>E4*E5*E6*E7</f>
        <v>26.266968</v>
      </c>
      <c r="F10" s="2">
        <f>F4*F5*F6*F7</f>
        <v>95.1672456</v>
      </c>
    </row>
    <row r="11" spans="1:6" ht="12.75">
      <c r="A11" s="1" t="s">
        <v>13</v>
      </c>
      <c r="B11" s="3">
        <f>$B$2/B4/B5/B6/B7</f>
        <v>9.847942138778683</v>
      </c>
      <c r="C11" s="3">
        <f>$B$2/C4/C5/C6/C7</f>
        <v>26.601639368682356</v>
      </c>
      <c r="D11" s="3">
        <f>$B$2/D4/D5/D6/D7</f>
        <v>54.723372415575135</v>
      </c>
      <c r="E11" s="3">
        <f>$B$2/E4/E5/E6/E7</f>
        <v>95.1765731012426</v>
      </c>
      <c r="F11" s="3">
        <f>$B$2/F4/F5/F6/F7</f>
        <v>26.269542469557404</v>
      </c>
    </row>
    <row r="12" spans="1:6" ht="12.75">
      <c r="A12" s="1" t="s">
        <v>14</v>
      </c>
      <c r="B12" s="3">
        <f>B11/60</f>
        <v>0.1641323689796447</v>
      </c>
      <c r="C12" s="3">
        <f>C11/60</f>
        <v>0.44336065614470593</v>
      </c>
      <c r="D12" s="3">
        <f>D11/60</f>
        <v>0.9120562069262522</v>
      </c>
      <c r="E12" s="3">
        <f>E11/60</f>
        <v>1.5862762183540433</v>
      </c>
      <c r="F12" s="3">
        <f>F11/60</f>
        <v>0.43782570782595676</v>
      </c>
    </row>
    <row r="13" spans="1:6" ht="12.75">
      <c r="A13" s="1" t="s">
        <v>16</v>
      </c>
      <c r="B13" s="3">
        <f>B8*3.14</f>
        <v>1.8526</v>
      </c>
      <c r="C13" s="3">
        <f>C8*3.14</f>
        <v>1.8526</v>
      </c>
      <c r="D13" s="3">
        <f>D8*3.14</f>
        <v>1.8526</v>
      </c>
      <c r="E13" s="3">
        <f>E8*3.14</f>
        <v>1.8526</v>
      </c>
      <c r="F13" s="3">
        <f>F8*3.14</f>
        <v>1.8526</v>
      </c>
    </row>
    <row r="14" spans="1:6" ht="12.75">
      <c r="A14" s="1" t="s">
        <v>15</v>
      </c>
      <c r="B14" s="3">
        <f>B8*3.14*B12</f>
        <v>0.30407162677168975</v>
      </c>
      <c r="C14" s="3">
        <f>C8*3.14*C12</f>
        <v>0.8213699515736822</v>
      </c>
      <c r="D14" s="3">
        <f>D8*3.14*D12</f>
        <v>1.689675328951575</v>
      </c>
      <c r="E14" s="3">
        <f>E8*3.14*E12</f>
        <v>2.938735322122701</v>
      </c>
      <c r="F14" s="3">
        <f>F8*3.14*F12</f>
        <v>0.8111159063183675</v>
      </c>
    </row>
    <row r="15" spans="1:6" ht="15">
      <c r="A15" s="1" t="s">
        <v>0</v>
      </c>
      <c r="B15" s="8">
        <f>B11*B13*60/1000</f>
        <v>1.094657856378083</v>
      </c>
      <c r="C15" s="8">
        <f>C11*C13*60/1000</f>
        <v>2.9569318256652566</v>
      </c>
      <c r="D15" s="8">
        <f>D11*D13*60/1000</f>
        <v>6.08283118422567</v>
      </c>
      <c r="E15" s="8">
        <f>E11*E13*60/1000</f>
        <v>10.579447159641722</v>
      </c>
      <c r="F15" s="8">
        <f>F11*F13*60/1000</f>
        <v>2.9200172627461223</v>
      </c>
    </row>
    <row r="16" spans="2:6" ht="12.75">
      <c r="B16" s="14" t="s">
        <v>17</v>
      </c>
      <c r="C16" s="14"/>
      <c r="D16" s="14"/>
      <c r="E16" s="14"/>
      <c r="F16" s="14"/>
    </row>
    <row r="24" spans="1:6" ht="12.75">
      <c r="A24" s="15" t="s">
        <v>23</v>
      </c>
      <c r="B24" s="15"/>
      <c r="C24" s="15"/>
      <c r="D24" s="15"/>
      <c r="E24" s="15"/>
      <c r="F24" s="15"/>
    </row>
  </sheetData>
  <mergeCells count="4">
    <mergeCell ref="A1:F1"/>
    <mergeCell ref="A9:F9"/>
    <mergeCell ref="B16:F16"/>
    <mergeCell ref="A24:F2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="160" zoomScaleNormal="160" workbookViewId="0" topLeftCell="A1">
      <selection activeCell="B7" sqref="B7"/>
    </sheetView>
  </sheetViews>
  <sheetFormatPr defaultColWidth="9.00390625" defaultRowHeight="12.75"/>
  <cols>
    <col min="1" max="1" width="30.00390625" style="0" customWidth="1"/>
  </cols>
  <sheetData>
    <row r="1" spans="1:6" ht="12.75">
      <c r="A1" s="9" t="s">
        <v>12</v>
      </c>
      <c r="B1" s="10"/>
      <c r="C1" s="10"/>
      <c r="D1" s="10"/>
      <c r="E1" s="10"/>
      <c r="F1" s="10"/>
    </row>
    <row r="2" spans="1:2" ht="15.75" customHeight="1">
      <c r="A2" s="1" t="s">
        <v>11</v>
      </c>
      <c r="B2" s="4">
        <v>2500</v>
      </c>
    </row>
    <row r="3" spans="1:6" ht="12.75">
      <c r="A3" s="7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ht="12.75">
      <c r="A4" s="5" t="s">
        <v>28</v>
      </c>
      <c r="B4" s="6">
        <v>3.17</v>
      </c>
      <c r="C4" s="6">
        <v>1.8</v>
      </c>
      <c r="D4" s="6">
        <v>1.26</v>
      </c>
      <c r="E4" s="6">
        <v>1</v>
      </c>
      <c r="F4" s="6">
        <v>3.87</v>
      </c>
    </row>
    <row r="5" spans="1:6" ht="12.75">
      <c r="A5" s="5" t="s">
        <v>29</v>
      </c>
      <c r="B5" s="4">
        <v>1.6</v>
      </c>
      <c r="C5" s="2">
        <f aca="true" t="shared" si="0" ref="C5:F7">B5</f>
        <v>1.6</v>
      </c>
      <c r="D5" s="2">
        <f t="shared" si="0"/>
        <v>1.6</v>
      </c>
      <c r="E5" s="2">
        <f t="shared" si="0"/>
        <v>1.6</v>
      </c>
      <c r="F5" s="2">
        <f t="shared" si="0"/>
        <v>1.6</v>
      </c>
    </row>
    <row r="6" spans="1:6" ht="12.75">
      <c r="A6" s="5" t="s">
        <v>27</v>
      </c>
      <c r="B6" s="4">
        <v>3.49</v>
      </c>
      <c r="C6" s="2">
        <v>2.04</v>
      </c>
      <c r="D6" s="2">
        <v>1.33</v>
      </c>
      <c r="E6" s="2">
        <v>1</v>
      </c>
      <c r="F6" s="2">
        <v>4.71</v>
      </c>
    </row>
    <row r="7" spans="1:6" ht="12.75">
      <c r="A7" s="5" t="s">
        <v>30</v>
      </c>
      <c r="B7" s="4">
        <v>9.15</v>
      </c>
      <c r="C7" s="2">
        <f t="shared" si="0"/>
        <v>9.15</v>
      </c>
      <c r="D7" s="2">
        <f t="shared" si="0"/>
        <v>9.15</v>
      </c>
      <c r="E7" s="2">
        <f t="shared" si="0"/>
        <v>9.15</v>
      </c>
      <c r="F7" s="2">
        <f t="shared" si="0"/>
        <v>9.15</v>
      </c>
    </row>
    <row r="8" spans="1:6" ht="12.75">
      <c r="A8" s="5" t="s">
        <v>9</v>
      </c>
      <c r="B8" s="4">
        <v>0.6</v>
      </c>
      <c r="C8" s="2">
        <f>B8</f>
        <v>0.6</v>
      </c>
      <c r="D8" s="2">
        <f>C8</f>
        <v>0.6</v>
      </c>
      <c r="E8" s="2">
        <f>D8</f>
        <v>0.6</v>
      </c>
      <c r="F8" s="2">
        <f>E8</f>
        <v>0.6</v>
      </c>
    </row>
    <row r="9" spans="1:6" ht="12.75">
      <c r="A9" s="11" t="s">
        <v>7</v>
      </c>
      <c r="B9" s="12"/>
      <c r="C9" s="12"/>
      <c r="D9" s="12"/>
      <c r="E9" s="12"/>
      <c r="F9" s="13"/>
    </row>
    <row r="10" spans="1:6" ht="12.75">
      <c r="A10" s="1" t="s">
        <v>6</v>
      </c>
      <c r="B10" s="2">
        <f>B4*B5*B6*B7</f>
        <v>161.966712</v>
      </c>
      <c r="C10" s="2">
        <f>C4*C5*C6*C7</f>
        <v>53.75808000000001</v>
      </c>
      <c r="D10" s="2">
        <f>D4*D5*D6*D7</f>
        <v>24.533712</v>
      </c>
      <c r="E10" s="2">
        <f>E4*E5*E6*E7</f>
        <v>14.64</v>
      </c>
      <c r="F10" s="2">
        <f>F4*F5*F6*F7</f>
        <v>266.853528</v>
      </c>
    </row>
    <row r="11" spans="1:6" ht="12.75">
      <c r="A11" s="1" t="s">
        <v>13</v>
      </c>
      <c r="B11" s="3">
        <f>$B$2/B4/B5/B6/B7</f>
        <v>15.435270427666643</v>
      </c>
      <c r="C11" s="3">
        <f>$B$2/C4/C5/C6/C7</f>
        <v>46.50463707037156</v>
      </c>
      <c r="D11" s="3">
        <f>$B$2/D4/D5/D6/D7</f>
        <v>101.9006010994178</v>
      </c>
      <c r="E11" s="3">
        <f>$B$2/E4/E5/E6/E7</f>
        <v>170.76502732240436</v>
      </c>
      <c r="F11" s="3">
        <f>$B$2/F4/F5/F6/F7</f>
        <v>9.368435256362808</v>
      </c>
    </row>
    <row r="12" spans="1:6" ht="12.75">
      <c r="A12" s="1" t="s">
        <v>14</v>
      </c>
      <c r="B12" s="3">
        <f>B11/60</f>
        <v>0.25725450712777737</v>
      </c>
      <c r="C12" s="3">
        <f>C11/60</f>
        <v>0.7750772845061926</v>
      </c>
      <c r="D12" s="3">
        <f>D11/60</f>
        <v>1.6983433516569633</v>
      </c>
      <c r="E12" s="3">
        <f>E11/60</f>
        <v>2.8460837887067396</v>
      </c>
      <c r="F12" s="3">
        <f>F11/60</f>
        <v>0.1561405876060468</v>
      </c>
    </row>
    <row r="13" spans="1:6" ht="12.75">
      <c r="A13" s="1" t="s">
        <v>16</v>
      </c>
      <c r="B13" s="3">
        <f>B8*3.14</f>
        <v>1.884</v>
      </c>
      <c r="C13" s="3">
        <f>C8*3.14</f>
        <v>1.884</v>
      </c>
      <c r="D13" s="3">
        <f>D8*3.14</f>
        <v>1.884</v>
      </c>
      <c r="E13" s="3">
        <f>E8*3.14</f>
        <v>1.884</v>
      </c>
      <c r="F13" s="3">
        <f>F8*3.14</f>
        <v>1.884</v>
      </c>
    </row>
    <row r="14" spans="1:6" ht="12.75">
      <c r="A14" s="1" t="s">
        <v>15</v>
      </c>
      <c r="B14" s="3">
        <f>B8*3.14*B12</f>
        <v>0.48466749142873256</v>
      </c>
      <c r="C14" s="3">
        <f>C8*3.14*C12</f>
        <v>1.4602456040096667</v>
      </c>
      <c r="D14" s="3">
        <f>D8*3.14*D12</f>
        <v>3.1996788745217186</v>
      </c>
      <c r="E14" s="3">
        <f>E8*3.14*E12</f>
        <v>5.362021857923497</v>
      </c>
      <c r="F14" s="3">
        <f>F8*3.14*F12</f>
        <v>0.2941688670497921</v>
      </c>
    </row>
    <row r="15" spans="1:6" ht="15">
      <c r="A15" s="1" t="s">
        <v>0</v>
      </c>
      <c r="B15" s="8">
        <f>B11*B13*60/1000</f>
        <v>1.7448029691434372</v>
      </c>
      <c r="C15" s="8">
        <f>C11*C13*60/1000</f>
        <v>5.256884174434801</v>
      </c>
      <c r="D15" s="8">
        <f>D11*D13*60/1000</f>
        <v>11.518843948278187</v>
      </c>
      <c r="E15" s="8">
        <f>E11*E13*60/1000</f>
        <v>19.30327868852459</v>
      </c>
      <c r="F15" s="8">
        <f>F11*F13*60/1000</f>
        <v>1.0590079213792518</v>
      </c>
    </row>
    <row r="16" spans="2:6" ht="12.75">
      <c r="B16" s="14" t="s">
        <v>17</v>
      </c>
      <c r="C16" s="14"/>
      <c r="D16" s="14"/>
      <c r="E16" s="14"/>
      <c r="F16" s="14"/>
    </row>
  </sheetData>
  <mergeCells count="3">
    <mergeCell ref="A1:F1"/>
    <mergeCell ref="A9:F9"/>
    <mergeCell ref="B16:F1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MMD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вовочка</cp:lastModifiedBy>
  <cp:lastPrinted>2010-02-01T11:37:00Z</cp:lastPrinted>
  <dcterms:created xsi:type="dcterms:W3CDTF">2009-11-09T18:46:05Z</dcterms:created>
  <dcterms:modified xsi:type="dcterms:W3CDTF">2013-07-14T06:35:43Z</dcterms:modified>
  <cp:category/>
  <cp:version/>
  <cp:contentType/>
  <cp:contentStatus/>
</cp:coreProperties>
</file>