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g" ContentType="image/jpe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tables/table7.xml" ContentType="application/vnd.openxmlformats-officedocument.spreadsheetml.table+xml"/>
  <Override PartName="/xl/tables/table2.xml" ContentType="application/vnd.openxmlformats-officedocument.spreadsheetml.table+xml"/>
  <Override PartName="/xl/worksheets/sheet3.xml" ContentType="application/vnd.openxmlformats-officedocument.spreadsheetml.worksheet+xml"/>
  <Override PartName="/xl/tables/table8.xml" ContentType="application/vnd.openxmlformats-officedocument.spreadsheetml.table+xml"/>
  <Override PartName="/xl/worksheets/sheet4.xml" ContentType="application/vnd.openxmlformats-officedocument.spreadsheetml.worksheet+xml"/>
  <Override PartName="/xl/tables/table9.xml" ContentType="application/vnd.openxmlformats-officedocument.spreadsheetml.tabl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6.xml" ContentType="application/vnd.openxmlformats-officedocument.spreadsheetml.table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4"/>
  </bookViews>
  <sheets>
    <sheet name="Клиенты Курица" sheetId="1" state="visible" r:id="rId1"/>
    <sheet name="Бройлер выручка" sheetId="2" state="visible" r:id="rId2"/>
    <sheet name="Клиенты Утка" sheetId="3" state="visible" r:id="rId3"/>
    <sheet name="Утка выручка" sheetId="4" state="visible" r:id="rId4"/>
    <sheet name="Несушки и Итого" sheetId="5" state="visible" r:id="rId5"/>
    <sheet name="калькулятор бройлеров" sheetId="6" state="visible" r:id="rId6"/>
  </sheets>
  <calcPr refMode="R1C1"/>
</workbook>
</file>

<file path=xl/sharedStrings.xml><?xml version="1.0" encoding="utf-8"?>
<sst xmlns="http://schemas.openxmlformats.org/spreadsheetml/2006/main" count="284" uniqueCount="284">
  <si>
    <t xml:space="preserve">Дата Забоя</t>
  </si>
  <si>
    <t>количество</t>
  </si>
  <si>
    <t>Клиент</t>
  </si>
  <si>
    <t>контакт</t>
  </si>
  <si>
    <t>Адрес</t>
  </si>
  <si>
    <t>подтверждение</t>
  </si>
  <si>
    <t xml:space="preserve">вес, кг</t>
  </si>
  <si>
    <t>сумма</t>
  </si>
  <si>
    <t>Таня</t>
  </si>
  <si>
    <t>Работа</t>
  </si>
  <si>
    <t>х</t>
  </si>
  <si>
    <t>2кг</t>
  </si>
  <si>
    <t xml:space="preserve">Лора Николаевна</t>
  </si>
  <si>
    <t>8-912-794-81-48</t>
  </si>
  <si>
    <t xml:space="preserve">Кедровая 53</t>
  </si>
  <si>
    <t>маленькую</t>
  </si>
  <si>
    <t xml:space="preserve">Сергей Верменский</t>
  </si>
  <si>
    <t xml:space="preserve">8-931 239-33-79</t>
  </si>
  <si>
    <t>Самовывоз</t>
  </si>
  <si>
    <t>Сергей</t>
  </si>
  <si>
    <t>8-912-699-46-72</t>
  </si>
  <si>
    <t>Денис</t>
  </si>
  <si>
    <t xml:space="preserve">8-911 740-08-80</t>
  </si>
  <si>
    <t xml:space="preserve">Центральная улица 6</t>
  </si>
  <si>
    <t>Наталья</t>
  </si>
  <si>
    <t xml:space="preserve">8-965 016-63-52</t>
  </si>
  <si>
    <t xml:space="preserve">Садовая 115</t>
  </si>
  <si>
    <t>небольшую</t>
  </si>
  <si>
    <t>итого:</t>
  </si>
  <si>
    <t xml:space="preserve">небольшую + потроха</t>
  </si>
  <si>
    <t xml:space="preserve">Антон Новинский</t>
  </si>
  <si>
    <t>8-906-226-02-65</t>
  </si>
  <si>
    <t xml:space="preserve">Счастливая ул, уч.238</t>
  </si>
  <si>
    <t>Надежда</t>
  </si>
  <si>
    <t xml:space="preserve">в Телеге</t>
  </si>
  <si>
    <t xml:space="preserve">Солнечная, 72</t>
  </si>
  <si>
    <t xml:space="preserve">Екатерина    </t>
  </si>
  <si>
    <t>8-911-797-11-07</t>
  </si>
  <si>
    <t xml:space="preserve">Петровские Сады, Рябиновая, 11а</t>
  </si>
  <si>
    <t xml:space="preserve">из телеги</t>
  </si>
  <si>
    <t xml:space="preserve">Валерий Яковлевич</t>
  </si>
  <si>
    <t xml:space="preserve">+7 921 750-19-67</t>
  </si>
  <si>
    <t>Манушкино</t>
  </si>
  <si>
    <t>Дима</t>
  </si>
  <si>
    <t>работа</t>
  </si>
  <si>
    <t xml:space="preserve">т. Лена</t>
  </si>
  <si>
    <t xml:space="preserve">8-921 439-43-49</t>
  </si>
  <si>
    <t xml:space="preserve">Кленовая, 17, Прилесная Усадьба</t>
  </si>
  <si>
    <t>вацап</t>
  </si>
  <si>
    <t>Юлия</t>
  </si>
  <si>
    <t xml:space="preserve">8-906 229-96-45</t>
  </si>
  <si>
    <t xml:space="preserve"> Цветочная, 114</t>
  </si>
  <si>
    <t xml:space="preserve">небольшие. Хочет свежих</t>
  </si>
  <si>
    <t>Мама</t>
  </si>
  <si>
    <t xml:space="preserve">Алла Михайловна</t>
  </si>
  <si>
    <t xml:space="preserve">Ирина (от Валерия Яковлевича)</t>
  </si>
  <si>
    <t>8-911-248-94-10</t>
  </si>
  <si>
    <t>самовывоз</t>
  </si>
  <si>
    <t>Natti</t>
  </si>
  <si>
    <t>телега</t>
  </si>
  <si>
    <t xml:space="preserve">Снежанна Ларионова</t>
  </si>
  <si>
    <t xml:space="preserve">к субботе, убрать в четверг</t>
  </si>
  <si>
    <t>3,704+2,916+2,582+3,190+2,924</t>
  </si>
  <si>
    <t>3,893+3,062</t>
  </si>
  <si>
    <t xml:space="preserve">1,831+ 3,480</t>
  </si>
  <si>
    <t>2,468+3,829</t>
  </si>
  <si>
    <t xml:space="preserve">Ольга Александровна</t>
  </si>
  <si>
    <t>3.100+3,100</t>
  </si>
  <si>
    <t>2,755+2,575+2,951+3,029+3,285</t>
  </si>
  <si>
    <t xml:space="preserve">Томилина 5</t>
  </si>
  <si>
    <t>3,517+3279</t>
  </si>
  <si>
    <t xml:space="preserve">Нина соседка</t>
  </si>
  <si>
    <t>8-911-135-73-47</t>
  </si>
  <si>
    <t>напротив</t>
  </si>
  <si>
    <t>28-29.11.22</t>
  </si>
  <si>
    <t xml:space="preserve">350 р/кг</t>
  </si>
  <si>
    <t>Дружное</t>
  </si>
  <si>
    <t>т.Лена</t>
  </si>
  <si>
    <t xml:space="preserve">Валерий Яковлевич </t>
  </si>
  <si>
    <t>2,92+2,908</t>
  </si>
  <si>
    <t xml:space="preserve">Егор Михеев</t>
  </si>
  <si>
    <t>вконтакте</t>
  </si>
  <si>
    <t>2,5+2,9</t>
  </si>
  <si>
    <t xml:space="preserve">Ира Прилесный</t>
  </si>
  <si>
    <t>8-905-258-70-14</t>
  </si>
  <si>
    <t>2,654+2,436+2,566</t>
  </si>
  <si>
    <t>Ольга</t>
  </si>
  <si>
    <t>+7-905-258-70-14</t>
  </si>
  <si>
    <t>Лазурный</t>
  </si>
  <si>
    <t>2,444+2,160</t>
  </si>
  <si>
    <t xml:space="preserve">анна Ковалёва</t>
  </si>
  <si>
    <t>Прилесный</t>
  </si>
  <si>
    <t>Спортивная</t>
  </si>
  <si>
    <t>2,764+2,464</t>
  </si>
  <si>
    <t xml:space="preserve">+7 911 732-56-57</t>
  </si>
  <si>
    <t>зеленая</t>
  </si>
  <si>
    <t xml:space="preserve">по частям</t>
  </si>
  <si>
    <t>юлия</t>
  </si>
  <si>
    <t xml:space="preserve">+7 906 229-96-45</t>
  </si>
  <si>
    <t xml:space="preserve">цветочная 114</t>
  </si>
  <si>
    <t>2,842+2,8</t>
  </si>
  <si>
    <t>Руслан</t>
  </si>
  <si>
    <t>2,752+3,796</t>
  </si>
  <si>
    <t xml:space="preserve">Екатерина Баскакова</t>
  </si>
  <si>
    <t xml:space="preserve">в телеге</t>
  </si>
  <si>
    <t xml:space="preserve">КП Рыжики
Дачная 15</t>
  </si>
  <si>
    <t>Инга</t>
  </si>
  <si>
    <t xml:space="preserve">Ирина Волчева</t>
  </si>
  <si>
    <t xml:space="preserve">3,310 + 2,462</t>
  </si>
  <si>
    <t>10кг</t>
  </si>
  <si>
    <t xml:space="preserve">Татьяна Богданова</t>
  </si>
  <si>
    <t xml:space="preserve">Татьяна Николаевна Я.</t>
  </si>
  <si>
    <t xml:space="preserve">магазин Ексолово</t>
  </si>
  <si>
    <t xml:space="preserve">Ольга </t>
  </si>
  <si>
    <t>Телега/Абрикосовая</t>
  </si>
  <si>
    <t>манушкино</t>
  </si>
  <si>
    <t>руслан</t>
  </si>
  <si>
    <t xml:space="preserve">кленовая 17, усадьба</t>
  </si>
  <si>
    <t xml:space="preserve">тетя Лена</t>
  </si>
  <si>
    <t xml:space="preserve">Новак Любовь</t>
  </si>
  <si>
    <t xml:space="preserve">Екатерина Апранич</t>
  </si>
  <si>
    <t>Петросады</t>
  </si>
  <si>
    <t>Olga</t>
  </si>
  <si>
    <t>@Olgadovnar</t>
  </si>
  <si>
    <t xml:space="preserve">Лазурный, центральная 48</t>
  </si>
  <si>
    <t>Отец</t>
  </si>
  <si>
    <t>татьяна</t>
  </si>
  <si>
    <t>мама</t>
  </si>
  <si>
    <t>дата</t>
  </si>
  <si>
    <t xml:space="preserve">Строка расхода</t>
  </si>
  <si>
    <t>цена</t>
  </si>
  <si>
    <t>Столбец1</t>
  </si>
  <si>
    <t xml:space="preserve">Строка прихода</t>
  </si>
  <si>
    <t xml:space="preserve">количество </t>
  </si>
  <si>
    <t xml:space="preserve">цена кг</t>
  </si>
  <si>
    <t xml:space="preserve">средний вес</t>
  </si>
  <si>
    <t>стоимость</t>
  </si>
  <si>
    <t>цыплята</t>
  </si>
  <si>
    <t xml:space="preserve">продажи от 6.09</t>
  </si>
  <si>
    <t>пеленки</t>
  </si>
  <si>
    <t xml:space="preserve">продажи от 13.09</t>
  </si>
  <si>
    <t xml:space="preserve">корм старт</t>
  </si>
  <si>
    <t xml:space="preserve">продажи от 20.09</t>
  </si>
  <si>
    <t xml:space="preserve">корм рост</t>
  </si>
  <si>
    <t xml:space="preserve">корм финиш(пурина)</t>
  </si>
  <si>
    <t xml:space="preserve">корм финиш (комфорт микс)</t>
  </si>
  <si>
    <t xml:space="preserve">итого расход:</t>
  </si>
  <si>
    <t xml:space="preserve">чистая прибыль:</t>
  </si>
  <si>
    <t xml:space="preserve">продажи 29-30.11</t>
  </si>
  <si>
    <t>старт</t>
  </si>
  <si>
    <t>рост</t>
  </si>
  <si>
    <t>финиш1</t>
  </si>
  <si>
    <t>финиш2</t>
  </si>
  <si>
    <t>другое(электричество)</t>
  </si>
  <si>
    <t>Всего:</t>
  </si>
  <si>
    <t xml:space="preserve">ЧистаЯ прибыль:</t>
  </si>
  <si>
    <t xml:space="preserve">продажи 30.01 2023</t>
  </si>
  <si>
    <t>рост(комфорт)</t>
  </si>
  <si>
    <t>финиш1(пурина)</t>
  </si>
  <si>
    <t>финиш2(комфорт)</t>
  </si>
  <si>
    <t>электричество</t>
  </si>
  <si>
    <t>упаковка</t>
  </si>
  <si>
    <t>дезинфекция</t>
  </si>
  <si>
    <t>всего:</t>
  </si>
  <si>
    <t>цыплята(17.06)</t>
  </si>
  <si>
    <t xml:space="preserve">продажи 7-11.08</t>
  </si>
  <si>
    <t xml:space="preserve">2,56 кг</t>
  </si>
  <si>
    <t xml:space="preserve">старт Пурина Про</t>
  </si>
  <si>
    <t xml:space="preserve">рост (Про)</t>
  </si>
  <si>
    <t xml:space="preserve">Финиш (про)</t>
  </si>
  <si>
    <t xml:space="preserve">цыплята 29.06</t>
  </si>
  <si>
    <t xml:space="preserve">продажи на 01.09</t>
  </si>
  <si>
    <t xml:space="preserve">продажи на 04.09</t>
  </si>
  <si>
    <t>-</t>
  </si>
  <si>
    <t xml:space="preserve">рост (про)</t>
  </si>
  <si>
    <t xml:space="preserve">финиш (про)</t>
  </si>
  <si>
    <t xml:space="preserve">коробка </t>
  </si>
  <si>
    <t xml:space="preserve">цыплята </t>
  </si>
  <si>
    <t xml:space="preserve">продажи на 03.11</t>
  </si>
  <si>
    <t xml:space="preserve">пурина старт</t>
  </si>
  <si>
    <t xml:space="preserve">продажи на 4.11</t>
  </si>
  <si>
    <t xml:space="preserve">пурина рост</t>
  </si>
  <si>
    <t xml:space="preserve">продажи 5.11</t>
  </si>
  <si>
    <t xml:space="preserve">Дезинфекция Любиссан</t>
  </si>
  <si>
    <t xml:space="preserve">финиш МЕГАМИКС</t>
  </si>
  <si>
    <t xml:space="preserve">финиш Пурина</t>
  </si>
  <si>
    <t>премикс</t>
  </si>
  <si>
    <t xml:space="preserve">газовые баллоны </t>
  </si>
  <si>
    <t xml:space="preserve">дата забоя</t>
  </si>
  <si>
    <t>комментарий</t>
  </si>
  <si>
    <t>Xenia</t>
  </si>
  <si>
    <t>2,573+2,459</t>
  </si>
  <si>
    <t>2,586+2500</t>
  </si>
  <si>
    <t>2,678+2,761+2990+3156</t>
  </si>
  <si>
    <t xml:space="preserve">Марина и Александр</t>
  </si>
  <si>
    <t>соседи</t>
  </si>
  <si>
    <t>3,070кг</t>
  </si>
  <si>
    <t>Дата</t>
  </si>
  <si>
    <t>$</t>
  </si>
  <si>
    <t>Приход</t>
  </si>
  <si>
    <t xml:space="preserve">кол-во уток</t>
  </si>
  <si>
    <t>веса</t>
  </si>
  <si>
    <t xml:space="preserve">стоимость за кг</t>
  </si>
  <si>
    <t>всего</t>
  </si>
  <si>
    <t>утята</t>
  </si>
  <si>
    <t xml:space="preserve"> продажи</t>
  </si>
  <si>
    <t>Прогноз</t>
  </si>
  <si>
    <t>доход</t>
  </si>
  <si>
    <t>доставка</t>
  </si>
  <si>
    <t xml:space="preserve">цена за кг</t>
  </si>
  <si>
    <t xml:space="preserve">комбикорм ПК5(40кг)</t>
  </si>
  <si>
    <t xml:space="preserve">комбикорм ПК6(40кг)</t>
  </si>
  <si>
    <t xml:space="preserve">комбикорм ПК 12 (35 кг)</t>
  </si>
  <si>
    <t xml:space="preserve">ПК 5 (40 кг)</t>
  </si>
  <si>
    <t xml:space="preserve">пакеты упаковки</t>
  </si>
  <si>
    <t>сено</t>
  </si>
  <si>
    <t>зерно(20кг)</t>
  </si>
  <si>
    <t xml:space="preserve">чистая прибыль</t>
  </si>
  <si>
    <t xml:space="preserve">Прогноз </t>
  </si>
  <si>
    <t>расход</t>
  </si>
  <si>
    <t>пк12</t>
  </si>
  <si>
    <t>пк5</t>
  </si>
  <si>
    <t xml:space="preserve">рост пк6</t>
  </si>
  <si>
    <t>сено+пакеты</t>
  </si>
  <si>
    <t xml:space="preserve">Строка расход</t>
  </si>
  <si>
    <t>Количество</t>
  </si>
  <si>
    <t>Цена</t>
  </si>
  <si>
    <t>Сумма</t>
  </si>
  <si>
    <t>///</t>
  </si>
  <si>
    <t xml:space="preserve">Строка приход</t>
  </si>
  <si>
    <t>Кол-во</t>
  </si>
  <si>
    <t>Стоимость</t>
  </si>
  <si>
    <t>итого</t>
  </si>
  <si>
    <t xml:space="preserve">яйцо Ломан Вайт</t>
  </si>
  <si>
    <t xml:space="preserve">петушки живые:</t>
  </si>
  <si>
    <t xml:space="preserve">яйцо d192</t>
  </si>
  <si>
    <t xml:space="preserve">яйцо JS 459</t>
  </si>
  <si>
    <t xml:space="preserve">петушки мясо :</t>
  </si>
  <si>
    <t>яйцо</t>
  </si>
  <si>
    <t xml:space="preserve">корм стартер Purina Happy</t>
  </si>
  <si>
    <t xml:space="preserve">корм рост Purina Happy</t>
  </si>
  <si>
    <t xml:space="preserve">яйца куриные(десяток):</t>
  </si>
  <si>
    <t xml:space="preserve">корм Пурина предкладка (новая цена) </t>
  </si>
  <si>
    <t xml:space="preserve">корм Пурина предкладка 01.09 </t>
  </si>
  <si>
    <t xml:space="preserve">Корм Комфорт Фазовый</t>
  </si>
  <si>
    <t xml:space="preserve">Корм комфорт Фазовый</t>
  </si>
  <si>
    <t xml:space="preserve">продажа бройлеров:</t>
  </si>
  <si>
    <t xml:space="preserve">корм Пурина Кладка</t>
  </si>
  <si>
    <t xml:space="preserve">корм для петухов пк6</t>
  </si>
  <si>
    <t xml:space="preserve">корм Мегамикс Оптима фазовый</t>
  </si>
  <si>
    <t>комбикорм</t>
  </si>
  <si>
    <t xml:space="preserve">байкокс 20мл</t>
  </si>
  <si>
    <t xml:space="preserve">амоксициллин 50мг</t>
  </si>
  <si>
    <t>пнемвотил</t>
  </si>
  <si>
    <t>асд-2</t>
  </si>
  <si>
    <t xml:space="preserve">Ветом 1 , 5г</t>
  </si>
  <si>
    <t xml:space="preserve">Алюми спрей</t>
  </si>
  <si>
    <t xml:space="preserve">кокцидиостатик 10мл</t>
  </si>
  <si>
    <t xml:space="preserve">кокцидиостатик 100мл</t>
  </si>
  <si>
    <t>прибиотик</t>
  </si>
  <si>
    <t>аптечка</t>
  </si>
  <si>
    <t xml:space="preserve">несушки Коралл Ник </t>
  </si>
  <si>
    <t xml:space="preserve">несушки Доминанты</t>
  </si>
  <si>
    <t>куры-несушки</t>
  </si>
  <si>
    <t>рябушка</t>
  </si>
  <si>
    <t xml:space="preserve">мука мясокостная</t>
  </si>
  <si>
    <t xml:space="preserve">сера кормовая</t>
  </si>
  <si>
    <t xml:space="preserve">мел кормовой</t>
  </si>
  <si>
    <t>пшеница</t>
  </si>
  <si>
    <t>Овес</t>
  </si>
  <si>
    <t xml:space="preserve">рыбий жир 500мл</t>
  </si>
  <si>
    <t xml:space="preserve">известняковая крупка</t>
  </si>
  <si>
    <t xml:space="preserve">гравий 2-6</t>
  </si>
  <si>
    <t>добавки</t>
  </si>
  <si>
    <t>бактерии</t>
  </si>
  <si>
    <t>опилки</t>
  </si>
  <si>
    <t>электричество/вода</t>
  </si>
  <si>
    <t xml:space="preserve">опилки пилорама</t>
  </si>
  <si>
    <t xml:space="preserve">опилки 23кг</t>
  </si>
  <si>
    <t>расходники</t>
  </si>
  <si>
    <t>прибыль:</t>
  </si>
  <si>
    <t>финиш</t>
  </si>
  <si>
    <t>другое</t>
  </si>
  <si>
    <t>баллоны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</si>
</sst>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3">
    <numFmt numFmtId="160" formatCode="_-* #,##0.00\ &quot;₽&quot;_-;\-* #,##0.00\ &quot;₽&quot;_-;_-* &quot;-&quot;??\ &quot;₽&quot;_-;_-@_-"/>
    <numFmt numFmtId="161" formatCode="_-* #,##0.00\ [$₽-19]_-;\-* #,##0.00\ [$₽-19]_-;_-* &quot;-&quot;??\ [$₽-19]_-;_-@_-"/>
    <numFmt numFmtId="162" formatCode="dd/mm/yyyy"/>
  </numFmts>
  <fonts count="18"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sz val="11.000000"/>
      <color rgb="FF9C6500"/>
      <name val="Calibri"/>
      <scheme val="minor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006100"/>
      <name val="Calibri"/>
      <scheme val="minor"/>
    </font>
    <font>
      <sz val="11.000000"/>
      <color rgb="FF3F3F76"/>
      <name val="Calibri"/>
      <scheme val="minor"/>
    </font>
    <font>
      <b/>
      <sz val="11.000000"/>
      <color theme="0"/>
      <name val="Calibri"/>
      <scheme val="minor"/>
    </font>
    <font>
      <b/>
      <sz val="11.000000"/>
      <color rgb="FFFA7D00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theme="1"/>
      <name val="Calibri"/>
      <scheme val="minor"/>
    </font>
    <font>
      <b/>
      <sz val="11.000000"/>
      <color rgb="FF9C0006"/>
      <name val="Calibri"/>
      <scheme val="minor"/>
    </font>
    <font>
      <b/>
      <sz val="11.000000"/>
      <color theme="0" tint="0"/>
      <name val="Calibri"/>
      <scheme val="minor"/>
    </font>
    <font>
      <sz val="11.000000"/>
      <name val="Calibri"/>
      <scheme val="minor"/>
    </font>
    <font>
      <b/>
      <sz val="11.000000"/>
      <color rgb="FF9C6500"/>
      <name val="Calibri"/>
      <scheme val="minor"/>
    </font>
    <font>
      <b/>
      <sz val="11.000000"/>
      <color rgb="FF0070C0"/>
      <name val="Calibri"/>
      <scheme val="minor"/>
    </font>
    <font>
      <b/>
      <sz val="11.000000"/>
      <color theme="7" tint="-0.499984740745262"/>
      <name val="Calibri"/>
      <scheme val="minor"/>
    </font>
    <font>
      <b/>
      <sz val="11.000000"/>
      <name val="Calibri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none"/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indexed="47"/>
        <bgColor indexed="47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theme="8"/>
        <bgColor theme="8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2" tint="-0.099978637043366805"/>
        <bgColor theme="2" tint="-0.099978637043366805"/>
      </patternFill>
    </fill>
    <fill>
      <patternFill patternType="solid">
        <fgColor theme="0" tint="0"/>
        <bgColor theme="0" tint="0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0"/>
        <bgColor theme="0"/>
      </patternFill>
    </fill>
  </fills>
  <borders count="39">
    <border>
      <left style="none"/>
      <right style="none"/>
      <top style="none"/>
      <bottom style="none"/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none"/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thin">
        <color theme="1"/>
      </left>
      <right style="thin">
        <color theme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 style="none"/>
    </border>
    <border>
      <left style="thin">
        <color theme="1"/>
      </left>
      <right style="none"/>
      <top style="thin">
        <color theme="1"/>
      </top>
      <bottom style="thin">
        <color theme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theme="1"/>
      </bottom>
      <diagonal style="none"/>
    </border>
    <border>
      <left style="none"/>
      <right style="none"/>
      <top style="thin">
        <color theme="1"/>
      </top>
      <bottom style="thin">
        <color theme="1"/>
      </bottom>
      <diagonal style="none"/>
    </border>
    <border>
      <left style="none"/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none"/>
      <right style="thin">
        <color theme="1"/>
      </right>
      <top style="thin">
        <color theme="1"/>
      </top>
      <bottom style="none"/>
      <diagonal style="none"/>
    </border>
    <border>
      <left style="thin">
        <color theme="1"/>
      </left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 style="none"/>
    </border>
    <border>
      <left style="thin">
        <color theme="1"/>
      </left>
      <right style="thin">
        <color theme="1"/>
      </right>
      <top style="none"/>
      <bottom style="thin">
        <color theme="1"/>
      </bottom>
      <diagonal style="none"/>
    </border>
    <border>
      <left style="thin">
        <color theme="1"/>
      </left>
      <right style="none"/>
      <top style="none"/>
      <bottom style="thin">
        <color theme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double">
        <color rgb="FF3F3F3F"/>
      </left>
      <right style="none"/>
      <top style="double">
        <color rgb="FF3F3F3F"/>
      </top>
      <bottom style="double">
        <color rgb="FF3F3F3F"/>
      </bottom>
      <diagonal style="none"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none"/>
      <right style="none"/>
      <top style="none"/>
      <bottom style="thin">
        <color rgb="FF3F3F3F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none"/>
      <diagonal style="none"/>
    </border>
    <border>
      <left style="thin">
        <color rgb="FF3F3F3F"/>
      </left>
      <right style="none"/>
      <top style="none"/>
      <bottom style="none"/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double">
        <color rgb="FF3F3F3F"/>
      </bottom>
      <diagonal style="none"/>
    </border>
    <border>
      <left style="thin">
        <color theme="1"/>
      </left>
      <right style="thin">
        <color theme="1"/>
      </right>
      <top style="double">
        <color rgb="FF3F3F3F"/>
      </top>
      <bottom style="double">
        <color rgb="FF3F3F3F"/>
      </bottom>
      <diagonal style="none"/>
    </border>
    <border>
      <left style="thin">
        <color theme="1"/>
      </left>
      <right style="none"/>
      <top style="thin">
        <color theme="1"/>
      </top>
      <bottom style="none"/>
      <diagonal style="none"/>
    </border>
    <border>
      <left style="thin">
        <color theme="1"/>
      </left>
      <right style="thin">
        <color theme="1"/>
      </right>
      <top style="double">
        <color rgb="FF3F3F3F"/>
      </top>
      <bottom style="thin">
        <color theme="1"/>
      </bottom>
      <diagonal style="none"/>
    </border>
    <border>
      <left style="none"/>
      <right style="none"/>
      <top style="thin">
        <color rgb="FF3F3F3F"/>
      </top>
      <bottom style="thin">
        <color auto="1"/>
      </bottom>
      <diagonal style="none"/>
    </border>
  </borders>
  <cellStyleXfs count="16">
    <xf fontId="0" fillId="0" borderId="0" numFmtId="0" applyNumberFormat="1" applyFont="1" applyFill="1" applyBorder="1"/>
    <xf fontId="1" fillId="2" borderId="0" numFmtId="0" applyNumberFormat="0" applyFont="1" applyFill="1" applyBorder="0"/>
    <xf fontId="0" fillId="3" borderId="0" numFmtId="160" applyNumberFormat="1" applyFont="0" applyFill="0" applyBorder="0"/>
    <xf fontId="2" fillId="4" borderId="0" numFmtId="0" applyNumberFormat="0" applyFont="1" applyFill="1" applyBorder="0" applyProtection="0"/>
    <xf fontId="3" fillId="5" borderId="0" numFmtId="0" applyNumberFormat="0" applyFont="1" applyFill="1" applyBorder="0" applyProtection="0"/>
    <xf fontId="4" fillId="3" borderId="0" numFmtId="0" applyNumberFormat="0" applyFont="1" applyFill="0" applyBorder="0"/>
    <xf fontId="5" fillId="6" borderId="0" numFmtId="0" applyNumberFormat="0" applyFont="1" applyFill="1" applyBorder="0" applyProtection="0"/>
    <xf fontId="6" fillId="7" borderId="1" numFmtId="0" applyNumberFormat="0" applyFont="1" applyFill="1" applyBorder="1"/>
    <xf fontId="7" fillId="8" borderId="2" numFmtId="0" applyNumberFormat="0" applyFont="1" applyFill="1" applyBorder="1"/>
    <xf fontId="8" fillId="9" borderId="1" numFmtId="0" applyNumberFormat="0" applyFont="1" applyFill="1" applyBorder="1"/>
    <xf fontId="1" fillId="10" borderId="0" numFmtId="0" applyNumberFormat="0" applyFont="1" applyFill="1" applyBorder="0"/>
    <xf fontId="1" fillId="11" borderId="0" numFmtId="0" applyNumberFormat="0" applyFont="1" applyFill="1" applyBorder="0"/>
    <xf fontId="1" fillId="12" borderId="0" numFmtId="0" applyNumberFormat="0" applyFont="1" applyFill="1" applyBorder="0"/>
    <xf fontId="0" fillId="13" borderId="0" numFmtId="0" applyNumberFormat="0" applyFont="1" applyFill="1" applyBorder="0"/>
    <xf fontId="9" fillId="9" borderId="3" numFmtId="0" applyNumberFormat="0" applyFont="1" applyFill="1" applyBorder="1"/>
    <xf fontId="1" fillId="14" borderId="0" numFmtId="0" applyNumberFormat="0" applyFont="1" applyFill="1" applyBorder="0"/>
  </cellStyleXfs>
  <cellXfs count="259">
    <xf fontId="0" fillId="0" borderId="0" numFmtId="0" xfId="0"/>
    <xf fontId="5" fillId="6" borderId="0" numFmtId="0" xfId="6" applyFont="1" applyFill="1"/>
    <xf fontId="5" fillId="6" borderId="4" numFmtId="0" xfId="6" applyFont="1" applyFill="1" applyBorder="1" applyAlignment="1">
      <alignment horizontal="center"/>
    </xf>
    <xf fontId="5" fillId="6" borderId="5" numFmtId="0" xfId="6" applyFont="1" applyFill="1" applyBorder="1"/>
    <xf fontId="0" fillId="0" borderId="4" numFmtId="0" xfId="0" applyBorder="1"/>
    <xf fontId="0" fillId="0" borderId="0" numFmtId="0" xfId="0" applyAlignment="1">
      <alignment horizontal="center" vertical="center"/>
    </xf>
    <xf fontId="0" fillId="0" borderId="6" numFmtId="0" xfId="0" applyBorder="1" applyAlignment="1">
      <alignment horizontal="center" vertical="center"/>
    </xf>
    <xf fontId="0" fillId="0" borderId="6" numFmtId="0" xfId="0" applyBorder="1" applyAlignment="1">
      <alignment vertical="center"/>
    </xf>
    <xf fontId="0" fillId="0" borderId="6" numFmtId="0" xfId="0" applyBorder="1" applyAlignment="1">
      <alignment horizontal="center"/>
    </xf>
    <xf fontId="0" fillId="0" borderId="7" numFmtId="161" xfId="2" applyNumberFormat="1" applyBorder="1" applyAlignment="1">
      <alignment horizontal="center" vertical="center"/>
    </xf>
    <xf fontId="0" fillId="0" borderId="8" numFmtId="14" xfId="0" applyNumberFormat="1" applyBorder="1"/>
    <xf fontId="0" fillId="0" borderId="9" numFmtId="0" xfId="0" applyBorder="1" applyAlignment="1">
      <alignment horizontal="center" vertical="center"/>
    </xf>
    <xf fontId="0" fillId="0" borderId="8" numFmtId="0" xfId="0" applyBorder="1" applyAlignment="1">
      <alignment horizontal="left" vertical="center"/>
    </xf>
    <xf fontId="0" fillId="0" borderId="10" numFmtId="0" xfId="0" applyBorder="1"/>
    <xf fontId="0" fillId="0" borderId="8" numFmtId="0" xfId="0" applyBorder="1" applyAlignment="1">
      <alignment horizontal="center"/>
    </xf>
    <xf fontId="0" fillId="0" borderId="11" numFmtId="0" xfId="0" applyBorder="1" applyAlignment="1">
      <alignment horizontal="center" vertical="center"/>
    </xf>
    <xf fontId="0" fillId="0" borderId="8" numFmtId="0" xfId="0" applyBorder="1" applyAlignment="1">
      <alignment horizontal="center" vertical="center"/>
    </xf>
    <xf fontId="0" fillId="0" borderId="5" numFmtId="161" xfId="2" applyNumberFormat="1" applyBorder="1" applyAlignment="1">
      <alignment horizontal="center" vertical="center"/>
    </xf>
    <xf fontId="0" fillId="0" borderId="8" numFmtId="0" xfId="0" applyBorder="1"/>
    <xf fontId="0" fillId="0" borderId="5" numFmtId="0" xfId="0" applyBorder="1"/>
    <xf fontId="0" fillId="0" borderId="4" numFmtId="0" xfId="0" applyBorder="1" applyAlignment="1">
      <alignment horizontal="center"/>
    </xf>
    <xf fontId="0" fillId="0" borderId="12" numFmtId="0" xfId="0" applyBorder="1" applyAlignment="1">
      <alignment horizontal="center" vertical="center"/>
    </xf>
    <xf fontId="0" fillId="0" borderId="4" numFmtId="0" xfId="0" applyBorder="1" applyAlignment="1">
      <alignment horizontal="center" vertical="center"/>
    </xf>
    <xf fontId="0" fillId="0" borderId="4" numFmtId="0" xfId="0" applyBorder="1" applyAlignment="1">
      <alignment horizontal="left"/>
    </xf>
    <xf fontId="10" fillId="0" borderId="6" numFmtId="162" xfId="0" applyNumberFormat="1" applyFont="1" applyBorder="1"/>
    <xf fontId="11" fillId="5" borderId="6" numFmtId="0" xfId="4" applyFont="1" applyFill="1" applyBorder="1" applyAlignment="1">
      <alignment horizontal="center" vertical="center"/>
    </xf>
    <xf fontId="3" fillId="5" borderId="13" numFmtId="0" xfId="4" applyFont="1" applyFill="1" applyBorder="1"/>
    <xf fontId="3" fillId="5" borderId="13" numFmtId="0" xfId="4" applyFont="1" applyFill="1" applyBorder="1" applyAlignment="1">
      <alignment horizontal="center"/>
    </xf>
    <xf fontId="3" fillId="5" borderId="13" numFmtId="0" xfId="4" applyFont="1" applyFill="1" applyBorder="1" applyAlignment="1">
      <alignment horizontal="center" vertical="center"/>
    </xf>
    <xf fontId="3" fillId="5" borderId="7" numFmtId="0" xfId="4" applyFont="1" applyFill="1" applyBorder="1" applyAlignment="1">
      <alignment horizontal="center" vertical="center"/>
    </xf>
    <xf fontId="11" fillId="5" borderId="4" numFmtId="161" xfId="2" applyNumberFormat="1" applyFont="1" applyFill="1" applyBorder="1" applyAlignment="1">
      <alignment horizontal="center" vertical="center"/>
    </xf>
    <xf fontId="10" fillId="0" borderId="14" numFmtId="0" xfId="0" applyFont="1" applyBorder="1"/>
    <xf fontId="0" fillId="0" borderId="15" numFmtId="0" xfId="0" applyBorder="1" applyAlignment="1">
      <alignment horizontal="center"/>
    </xf>
    <xf fontId="0" fillId="0" borderId="5" numFmtId="0" xfId="0" applyBorder="1" applyAlignment="1">
      <alignment horizontal="left"/>
    </xf>
    <xf fontId="0" fillId="0" borderId="5" numFmtId="0" xfId="0" applyBorder="1" applyAlignment="1">
      <alignment horizontal="center"/>
    </xf>
    <xf fontId="0" fillId="0" borderId="5" numFmtId="161" xfId="2" applyNumberFormat="1" applyBorder="1" applyAlignment="1">
      <alignment horizontal="center"/>
    </xf>
    <xf fontId="0" fillId="0" borderId="0" numFmtId="0" xfId="0"/>
    <xf fontId="10" fillId="0" borderId="16" numFmtId="14" xfId="0" applyNumberFormat="1" applyFont="1" applyBorder="1"/>
    <xf fontId="0" fillId="0" borderId="7" numFmtId="0" xfId="0" applyBorder="1" applyAlignment="1">
      <alignment horizontal="center"/>
    </xf>
    <xf fontId="10" fillId="0" borderId="16" numFmtId="0" xfId="0" applyFont="1" applyBorder="1"/>
    <xf fontId="0" fillId="0" borderId="9" numFmtId="0" xfId="0" applyBorder="1" applyAlignment="1">
      <alignment horizontal="center"/>
    </xf>
    <xf fontId="0" fillId="0" borderId="17" numFmtId="0" xfId="0" applyBorder="1"/>
    <xf fontId="0" fillId="0" borderId="17" numFmtId="0" xfId="0" applyBorder="1" applyAlignment="1">
      <alignment horizontal="left"/>
    </xf>
    <xf fontId="0" fillId="0" borderId="17" numFmtId="0" xfId="0" applyBorder="1" applyAlignment="1">
      <alignment horizontal="center"/>
    </xf>
    <xf fontId="0" fillId="0" borderId="6" numFmtId="0" xfId="0" applyBorder="1"/>
    <xf fontId="0" fillId="0" borderId="6" numFmtId="0" xfId="0" applyBorder="1" applyAlignment="1">
      <alignment horizontal="left"/>
    </xf>
    <xf fontId="0" fillId="0" borderId="7" numFmtId="161" xfId="2" applyNumberFormat="1" applyBorder="1" applyAlignment="1">
      <alignment horizontal="center"/>
    </xf>
    <xf fontId="0" fillId="0" borderId="18" numFmtId="0" xfId="0" applyBorder="1" applyAlignment="1">
      <alignment horizontal="center"/>
    </xf>
    <xf fontId="0" fillId="0" borderId="19" numFmtId="161" xfId="2" applyNumberFormat="1" applyBorder="1" applyAlignment="1">
      <alignment horizontal="center"/>
    </xf>
    <xf fontId="11" fillId="5" borderId="6" numFmtId="0" xfId="4" applyFont="1" applyFill="1" applyBorder="1" applyAlignment="1">
      <alignment horizontal="center"/>
    </xf>
    <xf fontId="3" fillId="5" borderId="18" numFmtId="0" xfId="4" applyFont="1" applyFill="1" applyBorder="1"/>
    <xf fontId="3" fillId="5" borderId="20" numFmtId="0" xfId="4" applyFont="1" applyFill="1" applyBorder="1"/>
    <xf fontId="3" fillId="5" borderId="20" numFmtId="0" xfId="4" applyFont="1" applyFill="1" applyBorder="1" applyAlignment="1">
      <alignment horizontal="left"/>
    </xf>
    <xf fontId="3" fillId="5" borderId="20" numFmtId="0" xfId="4" applyFont="1" applyFill="1" applyBorder="1" applyAlignment="1">
      <alignment horizontal="center"/>
    </xf>
    <xf fontId="3" fillId="5" borderId="21" numFmtId="0" xfId="4" applyFont="1" applyFill="1" applyBorder="1" applyAlignment="1">
      <alignment horizontal="left"/>
    </xf>
    <xf fontId="11" fillId="5" borderId="6" numFmtId="160" xfId="2" applyNumberFormat="1" applyFont="1" applyFill="1" applyBorder="1" applyAlignment="1">
      <alignment horizontal="center"/>
    </xf>
    <xf fontId="10" fillId="0" borderId="8" numFmtId="0" xfId="0" applyFont="1" applyBorder="1"/>
    <xf fontId="0" fillId="0" borderId="21" numFmtId="0" xfId="0" applyBorder="1" applyAlignment="1">
      <alignment horizontal="center"/>
    </xf>
    <xf fontId="0" fillId="0" borderId="6" numFmtId="160" xfId="2" applyNumberFormat="1" applyBorder="1" applyAlignment="1">
      <alignment horizontal="right"/>
    </xf>
    <xf fontId="10" fillId="0" borderId="8" numFmtId="14" xfId="0" applyNumberFormat="1" applyFont="1" applyBorder="1"/>
    <xf fontId="0" fillId="0" borderId="6" numFmtId="160" xfId="2" applyNumberFormat="1" applyBorder="1"/>
    <xf fontId="11" fillId="5" borderId="22" numFmtId="0" xfId="4" applyFont="1" applyFill="1" applyBorder="1" applyAlignment="1">
      <alignment horizontal="center"/>
    </xf>
    <xf fontId="3" fillId="5" borderId="21" numFmtId="0" xfId="4" applyFont="1" applyFill="1" applyBorder="1"/>
    <xf fontId="11" fillId="5" borderId="6" numFmtId="160" xfId="2" applyNumberFormat="1" applyFont="1" applyFill="1" applyBorder="1"/>
    <xf fontId="10" fillId="0" borderId="23" numFmtId="0" xfId="0" applyFont="1" applyBorder="1"/>
    <xf fontId="0" fillId="0" borderId="24" numFmtId="0" xfId="0" applyBorder="1" applyAlignment="1">
      <alignment horizontal="center"/>
    </xf>
    <xf fontId="0" fillId="0" borderId="10" numFmtId="0" xfId="0" applyBorder="1" applyAlignment="1">
      <alignment horizontal="left"/>
    </xf>
    <xf fontId="0" fillId="0" borderId="21" numFmtId="0" xfId="0" applyBorder="1"/>
    <xf fontId="0" fillId="0" borderId="6" numFmtId="0" xfId="2" applyBorder="1"/>
    <xf fontId="0" fillId="0" borderId="25" numFmtId="0" xfId="0" applyBorder="1" applyAlignment="1">
      <alignment horizontal="center"/>
    </xf>
    <xf fontId="0" fillId="0" borderId="6" numFmtId="162" xfId="0" applyNumberFormat="1" applyBorder="1"/>
    <xf fontId="0" fillId="0" borderId="26" numFmtId="0" xfId="0" applyBorder="1" applyAlignment="1">
      <alignment horizontal="center"/>
    </xf>
    <xf fontId="10" fillId="0" borderId="0" numFmtId="0" xfId="0" applyFont="1"/>
    <xf fontId="0" fillId="3" borderId="14" numFmtId="0" xfId="0" applyFill="1" applyBorder="1"/>
    <xf fontId="0" fillId="3" borderId="5" numFmtId="0" xfId="0" applyFill="1" applyBorder="1"/>
    <xf fontId="0" fillId="3" borderId="5" numFmtId="0" xfId="0" applyFill="1" applyBorder="1" applyAlignment="1">
      <alignment horizontal="left"/>
    </xf>
    <xf fontId="0" fillId="0" borderId="6" numFmtId="16" xfId="0" applyNumberFormat="1" applyBorder="1"/>
    <xf fontId="0" fillId="0" borderId="25" numFmtId="0" xfId="0" applyBorder="1"/>
    <xf fontId="10" fillId="0" borderId="6" numFmtId="0" xfId="0" applyFont="1" applyBorder="1"/>
    <xf fontId="11" fillId="5" borderId="14" numFmtId="160" xfId="2" applyNumberFormat="1" applyFont="1" applyFill="1" applyBorder="1"/>
    <xf fontId="10" fillId="0" borderId="14" numFmtId="162" xfId="0" applyNumberFormat="1" applyFont="1" applyBorder="1"/>
    <xf fontId="6" fillId="7" borderId="6" numFmtId="0" xfId="7" applyFont="1" applyFill="1" applyBorder="1" applyAlignment="1">
      <alignment horizontal="center"/>
    </xf>
    <xf fontId="6" fillId="7" borderId="6" numFmtId="0" xfId="7" applyFont="1" applyFill="1" applyBorder="1"/>
    <xf fontId="6" fillId="7" borderId="6" numFmtId="0" xfId="7" applyFont="1" applyFill="1" applyBorder="1" applyAlignment="1">
      <alignment horizontal="left"/>
    </xf>
    <xf fontId="6" fillId="7" borderId="6" numFmtId="160" xfId="2" applyNumberFormat="1" applyFont="1" applyFill="1" applyBorder="1"/>
    <xf fontId="6" fillId="7" borderId="6" numFmtId="160" xfId="7" applyNumberFormat="1" applyFont="1" applyFill="1" applyBorder="1"/>
    <xf fontId="10" fillId="0" borderId="25" numFmtId="0" xfId="0" applyFont="1" applyBorder="1"/>
    <xf fontId="11" fillId="5" borderId="6" numFmtId="0" xfId="4" applyFont="1" applyFill="1" applyBorder="1"/>
    <xf fontId="0" fillId="0" borderId="6" numFmtId="3" xfId="0" applyNumberFormat="1" applyBorder="1"/>
    <xf fontId="3" fillId="5" borderId="0" numFmtId="0" xfId="4" applyFont="1" applyFill="1"/>
    <xf fontId="11" fillId="5" borderId="6" numFmtId="160" xfId="4" applyNumberFormat="1" applyFont="1" applyFill="1" applyBorder="1"/>
    <xf fontId="0" fillId="0" borderId="6" numFmtId="0" xfId="0" applyBorder="1" applyAlignment="1">
      <alignment horizontal="right"/>
    </xf>
    <xf fontId="0" fillId="0" borderId="14" numFmtId="0" xfId="0" applyBorder="1"/>
    <xf fontId="0" fillId="0" borderId="18" numFmtId="0" xfId="0" applyBorder="1"/>
    <xf fontId="0" fillId="0" borderId="26" numFmtId="0" xfId="0" applyBorder="1"/>
    <xf fontId="0" fillId="0" borderId="6" numFmtId="0" xfId="0" applyBorder="1" applyAlignment="1">
      <alignment wrapText="1"/>
    </xf>
    <xf fontId="2" fillId="15" borderId="5" numFmtId="0" xfId="3" applyFont="1" applyFill="1" applyBorder="1"/>
    <xf fontId="3" fillId="5" borderId="5" numFmtId="0" xfId="4" applyFont="1" applyFill="1" applyBorder="1"/>
    <xf fontId="0" fillId="3" borderId="0" numFmtId="0" xfId="0" applyFill="1"/>
    <xf fontId="12" fillId="8" borderId="2" numFmtId="162" xfId="8" applyNumberFormat="1" applyFont="1" applyFill="1" applyBorder="1"/>
    <xf fontId="12" fillId="8" borderId="2" numFmtId="0" xfId="8" applyFont="1" applyFill="1" applyBorder="1"/>
    <xf fontId="0" fillId="0" borderId="5" numFmtId="161" xfId="2" applyNumberFormat="1" applyBorder="1"/>
    <xf fontId="0" fillId="0" borderId="0" numFmtId="161" xfId="2" applyNumberFormat="1"/>
    <xf fontId="13" fillId="16" borderId="5" numFmtId="14" xfId="4" applyNumberFormat="1" applyFont="1" applyFill="1" applyBorder="1"/>
    <xf fontId="0" fillId="0" borderId="4" numFmtId="160" xfId="2" applyNumberFormat="1" applyBorder="1"/>
    <xf fontId="0" fillId="0" borderId="27" numFmtId="0" xfId="0" applyBorder="1"/>
    <xf fontId="0" fillId="0" borderId="4" numFmtId="161" xfId="2" applyNumberFormat="1" applyBorder="1"/>
    <xf fontId="2" fillId="4" borderId="6" numFmtId="0" xfId="3" applyFont="1" applyFill="1" applyBorder="1"/>
    <xf fontId="13" fillId="4" borderId="6" numFmtId="161" xfId="3" applyNumberFormat="1" applyFont="1" applyFill="1" applyBorder="1"/>
    <xf fontId="11" fillId="5" borderId="8" numFmtId="0" xfId="4" applyFont="1" applyFill="1" applyBorder="1"/>
    <xf fontId="3" fillId="5" borderId="8" numFmtId="0" xfId="4" applyFont="1" applyFill="1" applyBorder="1"/>
    <xf fontId="11" fillId="5" borderId="8" numFmtId="161" xfId="4" applyNumberFormat="1" applyFont="1" applyFill="1" applyBorder="1"/>
    <xf fontId="13" fillId="6" borderId="6" numFmtId="0" xfId="6" applyFont="1" applyFill="1" applyBorder="1"/>
    <xf fontId="13" fillId="6" borderId="6" numFmtId="161" xfId="6" applyNumberFormat="1" applyFont="1" applyFill="1" applyBorder="1"/>
    <xf fontId="7" fillId="8" borderId="2" numFmtId="162" xfId="8" applyNumberFormat="1" applyFont="1" applyFill="1" applyBorder="1"/>
    <xf fontId="7" fillId="8" borderId="2" numFmtId="0" xfId="8" applyFont="1" applyFill="1" applyBorder="1"/>
    <xf fontId="0" fillId="3" borderId="0" numFmtId="162" xfId="0" applyNumberFormat="1" applyFill="1"/>
    <xf fontId="0" fillId="0" borderId="5" numFmtId="160" xfId="2" applyNumberFormat="1" applyBorder="1"/>
    <xf fontId="0" fillId="0" borderId="10" numFmtId="160" xfId="2" applyNumberFormat="1" applyBorder="1"/>
    <xf fontId="0" fillId="0" borderId="7" numFmtId="0" xfId="0" applyBorder="1"/>
    <xf fontId="2" fillId="4" borderId="5" numFmtId="0" xfId="3" applyFont="1" applyFill="1" applyBorder="1"/>
    <xf fontId="13" fillId="4" borderId="0" numFmtId="160" xfId="2" applyNumberFormat="1" applyFont="1" applyFill="1"/>
    <xf fontId="3" fillId="5" borderId="6" numFmtId="0" xfId="4" applyFont="1" applyFill="1" applyBorder="1"/>
    <xf fontId="3" fillId="5" borderId="6" numFmtId="160" xfId="2" applyNumberFormat="1" applyFont="1" applyFill="1" applyBorder="1"/>
    <xf fontId="0" fillId="0" borderId="15" numFmtId="0" xfId="0" applyBorder="1"/>
    <xf fontId="13" fillId="6" borderId="27" numFmtId="0" xfId="6" applyFont="1" applyFill="1" applyBorder="1"/>
    <xf fontId="5" fillId="6" borderId="6" numFmtId="160" xfId="2" applyNumberFormat="1" applyFont="1" applyFill="1" applyBorder="1"/>
    <xf fontId="7" fillId="8" borderId="2" numFmtId="160" xfId="2" applyNumberFormat="1" applyFont="1" applyFill="1" applyBorder="1"/>
    <xf fontId="0" fillId="0" borderId="8" numFmtId="160" xfId="2" applyNumberFormat="1" applyBorder="1"/>
    <xf fontId="2" fillId="4" borderId="10" numFmtId="0" xfId="3" applyFont="1" applyFill="1" applyBorder="1"/>
    <xf fontId="2" fillId="4" borderId="10" numFmtId="160" xfId="3" applyNumberFormat="1" applyFont="1" applyFill="1" applyBorder="1"/>
    <xf fontId="11" fillId="5" borderId="5" numFmtId="0" xfId="4" applyFont="1" applyFill="1" applyBorder="1"/>
    <xf fontId="3" fillId="5" borderId="5" numFmtId="160" xfId="2" applyNumberFormat="1" applyFont="1" applyFill="1" applyBorder="1"/>
    <xf fontId="11" fillId="5" borderId="8" numFmtId="160" xfId="2" applyNumberFormat="1" applyFont="1" applyFill="1" applyBorder="1"/>
    <xf fontId="5" fillId="6" borderId="5" numFmtId="160" xfId="6" applyNumberFormat="1" applyFont="1" applyFill="1" applyBorder="1"/>
    <xf fontId="7" fillId="8" borderId="2" numFmtId="16" xfId="8" applyNumberFormat="1" applyFont="1" applyFill="1" applyBorder="1"/>
    <xf fontId="7" fillId="8" borderId="2" numFmtId="160" xfId="8" applyNumberFormat="1" applyFont="1" applyFill="1" applyBorder="1"/>
    <xf fontId="2" fillId="4" borderId="6" numFmtId="160" xfId="3" applyNumberFormat="1" applyFont="1" applyFill="1" applyBorder="1"/>
    <xf fontId="5" fillId="6" borderId="6" numFmtId="0" xfId="6" applyFont="1" applyFill="1" applyBorder="1"/>
    <xf fontId="5" fillId="6" borderId="6" numFmtId="160" xfId="6" applyNumberFormat="1" applyFont="1" applyFill="1" applyBorder="1"/>
    <xf fontId="2" fillId="4" borderId="6" numFmtId="160" xfId="2" applyNumberFormat="1" applyFont="1" applyFill="1" applyBorder="1"/>
    <xf fontId="7" fillId="8" borderId="28" numFmtId="16" xfId="8" applyNumberFormat="1" applyFont="1" applyFill="1" applyBorder="1"/>
    <xf fontId="5" fillId="6" borderId="29" numFmtId="0" xfId="6" applyFont="1" applyFill="1" applyBorder="1"/>
    <xf fontId="0" fillId="0" borderId="6" numFmtId="12" xfId="0" applyNumberFormat="1" applyBorder="1" applyAlignment="1">
      <alignment horizontal="left"/>
    </xf>
    <xf fontId="0" fillId="0" borderId="25" numFmtId="160" xfId="2" applyNumberFormat="1" applyBorder="1"/>
    <xf fontId="0" fillId="0" borderId="16" numFmtId="0" xfId="0" applyBorder="1"/>
    <xf fontId="0" fillId="0" borderId="18" numFmtId="0" xfId="0" applyBorder="1" applyAlignment="1">
      <alignment horizontal="left"/>
    </xf>
    <xf fontId="0" fillId="0" borderId="18" numFmtId="12" xfId="0" applyNumberFormat="1" applyBorder="1" applyAlignment="1">
      <alignment horizontal="left"/>
    </xf>
    <xf fontId="0" fillId="0" borderId="6" numFmtId="17" xfId="0" applyNumberFormat="1" applyBorder="1"/>
    <xf fontId="3" fillId="5" borderId="25" numFmtId="0" xfId="4" applyFont="1" applyFill="1" applyBorder="1"/>
    <xf fontId="3" fillId="5" borderId="6" numFmtId="160" xfId="4" applyNumberFormat="1" applyFont="1" applyFill="1" applyBorder="1"/>
    <xf fontId="0" fillId="0" borderId="0" numFmtId="0" xfId="0" applyAlignment="1">
      <alignment horizontal="center"/>
    </xf>
    <xf fontId="5" fillId="6" borderId="6" numFmtId="0" xfId="6" applyFont="1" applyFill="1" applyBorder="1" applyAlignment="1">
      <alignment horizontal="center"/>
    </xf>
    <xf fontId="0" fillId="0" borderId="4" numFmtId="14" xfId="0" applyNumberFormat="1" applyBorder="1"/>
    <xf fontId="0" fillId="0" borderId="10" numFmtId="161" xfId="2" applyNumberFormat="1" applyBorder="1"/>
    <xf fontId="13" fillId="16" borderId="10" numFmtId="0" xfId="3" applyFont="1" applyFill="1" applyBorder="1"/>
    <xf fontId="13" fillId="16" borderId="10" numFmtId="0" xfId="3" applyFont="1" applyFill="1" applyBorder="1" applyAlignment="1">
      <alignment horizontal="center"/>
    </xf>
    <xf fontId="13" fillId="16" borderId="8" numFmtId="161" xfId="2" applyNumberFormat="1" applyFont="1" applyFill="1" applyBorder="1" applyAlignment="1">
      <alignment horizontal="center"/>
    </xf>
    <xf fontId="13" fillId="16" borderId="10" numFmtId="161" xfId="2" applyNumberFormat="1" applyFont="1" applyFill="1" applyBorder="1"/>
    <xf fontId="5" fillId="6" borderId="27" numFmtId="0" xfId="6" applyFont="1" applyFill="1" applyBorder="1"/>
    <xf fontId="5" fillId="6" borderId="13" numFmtId="0" xfId="6" applyFont="1" applyFill="1" applyBorder="1"/>
    <xf fontId="5" fillId="6" borderId="7" numFmtId="0" xfId="6" applyFont="1" applyFill="1" applyBorder="1"/>
    <xf fontId="0" fillId="3" borderId="10" numFmtId="161" xfId="2" applyNumberFormat="1" applyFill="1" applyBorder="1"/>
    <xf fontId="0" fillId="0" borderId="27" numFmtId="0" xfId="0" applyBorder="1" applyAlignment="1">
      <alignment horizontal="center"/>
    </xf>
    <xf fontId="0" fillId="0" borderId="18" numFmtId="161" xfId="2" applyNumberFormat="1" applyBorder="1" applyAlignment="1">
      <alignment horizontal="center"/>
    </xf>
    <xf fontId="13" fillId="4" borderId="1" numFmtId="0" xfId="3" applyFont="1" applyFill="1" applyBorder="1"/>
    <xf fontId="3" fillId="5" borderId="5" numFmtId="14" xfId="4" applyNumberFormat="1" applyFont="1" applyFill="1" applyBorder="1"/>
    <xf fontId="0" fillId="0" borderId="6" numFmtId="161" xfId="2" applyNumberFormat="1" applyBorder="1" applyAlignment="1">
      <alignment horizontal="center"/>
    </xf>
    <xf fontId="13" fillId="4" borderId="1" numFmtId="160" xfId="3" applyNumberFormat="1" applyFont="1" applyFill="1" applyBorder="1"/>
    <xf fontId="13" fillId="16" borderId="7" numFmtId="0" xfId="3" applyFont="1" applyFill="1" applyBorder="1"/>
    <xf fontId="13" fillId="16" borderId="5" numFmtId="0" xfId="3" applyFont="1" applyFill="1" applyBorder="1"/>
    <xf fontId="13" fillId="16" borderId="5" numFmtId="161" xfId="2" applyNumberFormat="1" applyFont="1" applyFill="1" applyBorder="1"/>
    <xf fontId="0" fillId="3" borderId="8" numFmtId="0" xfId="0" applyFill="1" applyBorder="1"/>
    <xf fontId="0" fillId="3" borderId="27" numFmtId="0" xfId="0" applyFill="1" applyBorder="1" applyAlignment="1">
      <alignment horizontal="center"/>
    </xf>
    <xf fontId="0" fillId="3" borderId="6" numFmtId="161" xfId="2" applyNumberFormat="1" applyFill="1" applyBorder="1" applyAlignment="1">
      <alignment horizontal="center"/>
    </xf>
    <xf fontId="0" fillId="3" borderId="7" numFmtId="0" xfId="0" applyFill="1" applyBorder="1"/>
    <xf fontId="13" fillId="4" borderId="5" numFmtId="0" xfId="3" applyFont="1" applyFill="1" applyBorder="1"/>
    <xf fontId="13" fillId="16" borderId="0" numFmtId="0" xfId="3" applyFont="1" applyFill="1"/>
    <xf fontId="13" fillId="0" borderId="0" numFmtId="0" xfId="0" applyFont="1"/>
    <xf fontId="13" fillId="0" borderId="5" numFmtId="0" xfId="0" applyFont="1" applyBorder="1"/>
    <xf fontId="13" fillId="0" borderId="27" numFmtId="0" xfId="0" applyFont="1" applyBorder="1" applyAlignment="1">
      <alignment horizontal="center"/>
    </xf>
    <xf fontId="13" fillId="0" borderId="6" numFmtId="161" xfId="2" applyNumberFormat="1" applyFont="1" applyBorder="1" applyAlignment="1">
      <alignment horizontal="center"/>
    </xf>
    <xf fontId="13" fillId="0" borderId="7" numFmtId="0" xfId="0" applyFont="1" applyBorder="1"/>
    <xf fontId="2" fillId="16" borderId="7" numFmtId="0" xfId="3" applyFont="1" applyFill="1" applyBorder="1"/>
    <xf fontId="2" fillId="16" borderId="5" numFmtId="0" xfId="3" applyFont="1" applyFill="1" applyBorder="1"/>
    <xf fontId="2" fillId="16" borderId="5" numFmtId="161" xfId="2" applyNumberFormat="1" applyFont="1" applyFill="1" applyBorder="1"/>
    <xf fontId="13" fillId="3" borderId="30" numFmtId="0" xfId="0" applyFont="1" applyFill="1" applyBorder="1">
      <protection hidden="0" locked="1"/>
    </xf>
    <xf fontId="13" fillId="6" borderId="9" numFmtId="0" xfId="6" applyFont="1" applyFill="1" applyBorder="1"/>
    <xf fontId="13" fillId="6" borderId="4" numFmtId="160" xfId="6" applyNumberFormat="1" applyFont="1" applyFill="1" applyBorder="1"/>
    <xf fontId="0" fillId="16" borderId="7" numFmtId="0" xfId="0" applyFill="1" applyBorder="1"/>
    <xf fontId="0" fillId="16" borderId="5" numFmtId="0" xfId="0" applyFill="1" applyBorder="1"/>
    <xf fontId="13" fillId="3" borderId="0" numFmtId="0" xfId="0" applyFont="1" applyFill="1">
      <protection hidden="0" locked="1"/>
    </xf>
    <xf fontId="13" fillId="6" borderId="0" numFmtId="0" xfId="6" applyFont="1" applyFill="1"/>
    <xf fontId="13" fillId="6" borderId="0" numFmtId="161" xfId="6" applyNumberFormat="1" applyFont="1" applyFill="1"/>
    <xf fontId="0" fillId="3" borderId="31" numFmtId="0" xfId="0" applyFill="1" applyBorder="1">
      <protection hidden="0" locked="1"/>
    </xf>
    <xf fontId="0" fillId="3" borderId="0" numFmtId="0" xfId="0" applyFill="1">
      <protection hidden="0" locked="1"/>
    </xf>
    <xf fontId="0" fillId="0" borderId="10" numFmtId="161" xfId="2" applyNumberFormat="1" applyBorder="1" applyAlignment="1">
      <alignment horizontal="center"/>
    </xf>
    <xf fontId="1" fillId="2" borderId="32" numFmtId="0" xfId="1" applyFont="1" applyFill="1" applyBorder="1"/>
    <xf fontId="0" fillId="3" borderId="33" numFmtId="0" xfId="0" applyFill="1" applyBorder="1">
      <protection hidden="0" locked="1"/>
    </xf>
    <xf fontId="13" fillId="5" borderId="5" numFmtId="0" xfId="4" applyFont="1" applyFill="1" applyBorder="1"/>
    <xf fontId="0" fillId="3" borderId="11" numFmtId="0" xfId="0" applyFill="1" applyBorder="1">
      <protection hidden="0" locked="1"/>
    </xf>
    <xf fontId="13" fillId="5" borderId="5" numFmtId="160" xfId="4" applyNumberFormat="1" applyFont="1" applyFill="1" applyBorder="1"/>
    <xf fontId="0" fillId="3" borderId="5" numFmtId="0" xfId="0" applyFill="1" applyBorder="1" applyAlignment="1">
      <alignment horizontal="center"/>
    </xf>
    <xf fontId="0" fillId="0" borderId="11" numFmtId="0" xfId="0" applyBorder="1">
      <protection hidden="0" locked="1"/>
    </xf>
    <xf fontId="0" fillId="0" borderId="9" numFmtId="0" xfId="0" applyBorder="1"/>
    <xf fontId="3" fillId="5" borderId="7" numFmtId="0" xfId="4" applyFont="1" applyFill="1" applyBorder="1" applyProtection="1"/>
    <xf fontId="3" fillId="5" borderId="5" numFmtId="0" xfId="4" applyFont="1" applyFill="1" applyBorder="1" applyProtection="1"/>
    <xf fontId="3" fillId="5" borderId="5" numFmtId="161" xfId="4" applyNumberFormat="1" applyFont="1" applyFill="1" applyBorder="1" applyProtection="1"/>
    <xf fontId="0" fillId="0" borderId="0" numFmtId="0" xfId="0" applyProtection="1"/>
    <xf fontId="2" fillId="16" borderId="4" numFmtId="0" xfId="0" applyFont="1" applyFill="1" applyBorder="1" applyProtection="1"/>
    <xf fontId="2" fillId="16" borderId="4" numFmtId="0" xfId="0" applyFont="1" applyFill="1" applyBorder="1" applyAlignment="1" applyProtection="1">
      <alignment horizontal="center"/>
    </xf>
    <xf fontId="2" fillId="16" borderId="4" numFmtId="161" xfId="0" applyNumberFormat="1" applyFont="1" applyFill="1" applyBorder="1" applyProtection="1"/>
    <xf fontId="5" fillId="6" borderId="5" numFmtId="161" xfId="6" applyNumberFormat="1" applyFont="1" applyFill="1" applyBorder="1"/>
    <xf fontId="13" fillId="5" borderId="9" numFmtId="0" xfId="4" applyFont="1" applyFill="1" applyBorder="1"/>
    <xf fontId="13" fillId="5" borderId="4" numFmtId="0" xfId="4" applyFont="1" applyFill="1" applyBorder="1"/>
    <xf fontId="7" fillId="8" borderId="34" numFmtId="160" xfId="8" applyNumberFormat="1" applyFont="1" applyFill="1" applyBorder="1"/>
    <xf fontId="14" fillId="4" borderId="6" numFmtId="0" xfId="3" applyFont="1" applyFill="1" applyBorder="1"/>
    <xf fontId="14" fillId="4" borderId="6" numFmtId="161" xfId="2" applyNumberFormat="1" applyFont="1" applyFill="1" applyBorder="1"/>
    <xf fontId="14" fillId="4" borderId="6" numFmtId="160" xfId="2" applyNumberFormat="1" applyFont="1" applyFill="1" applyBorder="1"/>
    <xf fontId="7" fillId="8" borderId="35" numFmtId="160" xfId="8" applyNumberFormat="1" applyFont="1" applyFill="1" applyBorder="1"/>
    <xf fontId="0" fillId="0" borderId="12" numFmtId="160" xfId="2" applyNumberFormat="1" applyBorder="1"/>
    <xf fontId="10" fillId="0" borderId="23" numFmtId="0" xfId="0" applyFont="1" applyBorder="1" applyAlignment="1">
      <alignment wrapText="1"/>
    </xf>
    <xf fontId="0" fillId="14" borderId="18" numFmtId="0" xfId="0" applyFill="1" applyBorder="1"/>
    <xf fontId="0" fillId="14" borderId="20" numFmtId="0" xfId="0" applyFill="1" applyBorder="1"/>
    <xf fontId="0" fillId="14" borderId="21" numFmtId="0" xfId="0" applyFill="1" applyBorder="1"/>
    <xf fontId="15" fillId="14" borderId="6" numFmtId="0" xfId="0" applyFont="1" applyFill="1" applyBorder="1"/>
    <xf fontId="16" fillId="17" borderId="6" numFmtId="160" xfId="2" applyNumberFormat="1" applyFont="1" applyFill="1" applyBorder="1"/>
    <xf fontId="16" fillId="17" borderId="6" numFmtId="0" xfId="2" applyFont="1" applyFill="1" applyBorder="1" applyAlignment="1">
      <alignment horizontal="right"/>
    </xf>
    <xf fontId="4" fillId="18" borderId="0" numFmtId="0" xfId="5" applyFont="1" applyFill="1"/>
    <xf fontId="10" fillId="0" borderId="36" numFmtId="0" xfId="0" applyFont="1" applyBorder="1"/>
    <xf fontId="0" fillId="0" borderId="27" numFmtId="160" xfId="2" applyNumberFormat="1" applyBorder="1"/>
    <xf fontId="0" fillId="0" borderId="23" numFmtId="0" xfId="0" applyBorder="1"/>
    <xf fontId="0" fillId="14" borderId="20" numFmtId="0" xfId="2" applyFill="1" applyBorder="1" applyAlignment="1">
      <alignment horizontal="right"/>
    </xf>
    <xf fontId="0" fillId="0" borderId="6" numFmtId="161" xfId="2" applyNumberFormat="1" applyBorder="1"/>
    <xf fontId="10" fillId="14" borderId="18" numFmtId="0" xfId="0" applyFont="1" applyFill="1" applyBorder="1"/>
    <xf fontId="10" fillId="14" borderId="20" numFmtId="0" xfId="0" applyFont="1" applyFill="1" applyBorder="1"/>
    <xf fontId="10" fillId="14" borderId="20" numFmtId="0" xfId="2" applyFont="1" applyFill="1" applyBorder="1" applyAlignment="1">
      <alignment horizontal="right"/>
    </xf>
    <xf fontId="10" fillId="14" borderId="21" numFmtId="0" xfId="0" applyFont="1" applyFill="1" applyBorder="1"/>
    <xf fontId="14" fillId="4" borderId="6" numFmtId="0" xfId="2" applyFont="1" applyFill="1" applyBorder="1" applyAlignment="1">
      <alignment horizontal="right"/>
    </xf>
    <xf fontId="16" fillId="17" borderId="6" numFmtId="0" xfId="0" applyFont="1" applyFill="1" applyBorder="1"/>
    <xf fontId="17" fillId="5" borderId="6" numFmtId="160" xfId="4" applyNumberFormat="1" applyFont="1" applyFill="1" applyBorder="1"/>
    <xf fontId="17" fillId="14" borderId="6" numFmtId="160" xfId="15" applyNumberFormat="1" applyFont="1" applyFill="1" applyBorder="1"/>
    <xf fontId="7" fillId="8" borderId="35" numFmtId="0" xfId="8" applyFont="1" applyFill="1" applyBorder="1"/>
    <xf fontId="7" fillId="8" borderId="37" numFmtId="0" xfId="8" applyFont="1" applyFill="1" applyBorder="1"/>
    <xf fontId="17" fillId="4" borderId="18" numFmtId="0" xfId="3" applyFont="1" applyFill="1" applyBorder="1"/>
    <xf fontId="11" fillId="5" borderId="20" numFmtId="161" xfId="4" applyNumberFormat="1" applyFont="1" applyFill="1" applyBorder="1"/>
    <xf fontId="2" fillId="4" borderId="20" numFmtId="0" xfId="3" applyFont="1" applyFill="1" applyBorder="1"/>
    <xf fontId="2" fillId="4" borderId="21" numFmtId="0" xfId="3" applyFont="1" applyFill="1" applyBorder="1"/>
    <xf fontId="2" fillId="4" borderId="27" numFmtId="0" xfId="3" applyFont="1" applyFill="1" applyBorder="1"/>
    <xf fontId="14" fillId="4" borderId="13" numFmtId="0" xfId="3" applyFont="1" applyFill="1" applyBorder="1"/>
    <xf fontId="2" fillId="4" borderId="13" numFmtId="0" xfId="3" applyFont="1" applyFill="1" applyBorder="1"/>
    <xf fontId="2" fillId="4" borderId="7" numFmtId="0" xfId="3" applyFont="1" applyFill="1" applyBorder="1"/>
    <xf fontId="8" fillId="9" borderId="1" numFmtId="0" xfId="9" applyFont="1" applyFill="1" applyBorder="1"/>
    <xf fontId="0" fillId="0" borderId="30" numFmtId="0" xfId="0" applyBorder="1">
      <protection hidden="0" locked="1"/>
    </xf>
    <xf fontId="0" fillId="0" borderId="0" numFmtId="0" xfId="0">
      <protection hidden="0" locked="1"/>
    </xf>
    <xf fontId="0" fillId="0" borderId="0" numFmtId="161" xfId="0" applyNumberFormat="1"/>
    <xf fontId="0" fillId="0" borderId="31" numFmtId="0" xfId="0" applyBorder="1">
      <protection hidden="0" locked="1"/>
    </xf>
    <xf fontId="1" fillId="2" borderId="3" numFmtId="0" xfId="1" applyFont="1" applyFill="1" applyBorder="1"/>
    <xf fontId="1" fillId="2" borderId="38" numFmtId="0" xfId="1" applyFont="1" applyFill="1" applyBorder="1"/>
  </cellXfs>
  <cellStyles count="16">
    <cellStyle name="Акцент2" xfId="1" builtinId="33"/>
    <cellStyle name="Денежный" xfId="2" builtinId="4"/>
    <cellStyle name="Нейтральный" xfId="3" builtinId="28"/>
    <cellStyle name="Обычный" xfId="0" builtinId="0"/>
    <cellStyle name="Плохой" xfId="4" builtinId="27"/>
    <cellStyle name="Пояснение" xfId="5" builtinId="53"/>
    <cellStyle name="Хороший" xfId="6" builtinId="26"/>
    <cellStyle name="Input" xfId="7" builtinId="20"/>
    <cellStyle name="Check Cell" xfId="8" builtinId="23"/>
    <cellStyle name="Calculation" xfId="9" builtinId="22"/>
    <cellStyle name="Accent5" xfId="10" builtinId="45"/>
    <cellStyle name="60% - Accent5" xfId="11" builtinId="48"/>
    <cellStyle name="Accent4" xfId="12" builtinId="41"/>
    <cellStyle name="20% - Accent6" xfId="13" builtinId="50"/>
    <cellStyle name="Output" xfId="14" builtinId="21"/>
    <cellStyle name="60% - Accent6" xfId="15" builtinId="52"/>
  </cellStyles>
  <dxfs count="31">
    <dxf>
      <alignment horizontal="center" indent="0" relativeIndent="0" shrinkToFit="0" textRotation="0" vertical="center" wrapText="0"/>
    </dxf>
    <dxf>
      <alignment horizontal="center" indent="0" relativeIndent="0" shrinkToFit="0" textRotation="0" vertical="center" wrapText="0"/>
    </dxf>
    <dxf>
      <alignment indent="0" relativeIndent="0" shrinkToFit="0" textRotation="0" vertical="center" wrapText="0"/>
    </dxf>
    <dxf>
      <alignment horizontal="center" indent="0" relativeIndent="0" shrinkToFit="0" textRotation="0" vertical="bottom" wrapText="0"/>
    </dxf>
    <dxf>
      <alignment horizontal="center" indent="0" relativeIndent="0" shrinkToFit="0" textRotation="0" vertical="center" wrapText="0"/>
    </dxf>
    <dxf>
      <alignment horizontal="center" indent="0" relativeIndent="0" shrinkToFit="0" textRotation="0" vertical="center" wrapText="0"/>
    </dxf>
    <dxf>
      <alignment horizontal="center" indent="0" relativeIndent="0" shrinkToFit="0" textRotation="0" vertical="center" wrapText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border>
        <left style="none"/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border>
        <left style="none"/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9" Type="http://schemas.openxmlformats.org/officeDocument/2006/relationships/styles" Target="styles.xml"/><Relationship  Id="rId8" Type="http://schemas.openxmlformats.org/officeDocument/2006/relationships/sharedStrings" Target="sharedStrings.xml"/><Relationship  Id="rId7" Type="http://schemas.openxmlformats.org/officeDocument/2006/relationships/theme" Target="theme/theme1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oneCellAnchor>
    <xdr:from>
      <xdr:col>11</xdr:col>
      <xdr:colOff>76199</xdr:colOff>
      <xdr:row>0</xdr:row>
      <xdr:rowOff>123823</xdr:rowOff>
    </xdr:from>
    <xdr:ext cx="4943466" cy="1743075"/>
    <xdr:pic>
      <xdr:nvPicPr>
        <xdr:cNvPr id="840425687" name="" hidden="0"/>
        <xdr:cNvPicPr>
          <a:picLocks noChangeAspect="1"/>
        </xdr:cNvPicPr>
      </xdr:nvPicPr>
      <xdr:blipFill>
        <a:blip r:embed="rId1"/>
        <a:stretch/>
      </xdr:blipFill>
      <xdr:spPr bwMode="auto">
        <a:xfrm flipV="0">
          <a:off x="11372849" y="123823"/>
          <a:ext cx="4943466" cy="17430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oneCellAnchor>
    <xdr:from>
      <xdr:col>10</xdr:col>
      <xdr:colOff>66665</xdr:colOff>
      <xdr:row>0</xdr:row>
      <xdr:rowOff>66673</xdr:rowOff>
    </xdr:from>
    <xdr:ext cx="5407606" cy="5249225"/>
    <xdr:pic>
      <xdr:nvPicPr>
        <xdr:cNvPr id="1573133717" name="Рисунок 1573133716" hidden="0"/>
        <xdr:cNvPicPr>
          <a:picLocks noChangeAspect="1"/>
        </xdr:cNvPicPr>
      </xdr:nvPicPr>
      <xdr:blipFill>
        <a:blip r:embed="rId1"/>
        <a:stretch/>
      </xdr:blipFill>
      <xdr:spPr bwMode="auto">
        <a:xfrm>
          <a:off x="9239240" y="66674"/>
          <a:ext cx="5407607" cy="524922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displayName="Таблица1" ref="B1:B27">
  <tableColumns count="1">
    <tableColumn id="1" name="количество" dataDxfId="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displayName="Таблица2" ref="C1:C3">
  <tableColumns count="1">
    <tableColumn id="1" name="Клиент" dataDxfId="1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displayName="Таблица3" ref="D1:D2">
  <tableColumns count="1">
    <tableColumn id="1" name="контакт" dataDxfId="2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displayName="Таблица4" ref="E1:E7">
  <tableColumns count="1">
    <tableColumn id="1" name="Адрес" dataDxfId="3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displayName="Таблица5" ref="F1:H8">
  <tableColumns count="3">
    <tableColumn id="1" name="подтверждение" dataDxfId="4"/>
    <tableColumn id="2" name="вес, кг" dataDxfId="5"/>
    <tableColumn id="3" name="сумма" dataDxfId="6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displayName="Таблица10" ref="B2:K36" totalsRowCount="1">
  <tableColumns count="10">
    <tableColumn id="1" name="Строка расхода" dataDxfId="7"/>
    <tableColumn id="2" name="количество" dataDxfId="8"/>
    <tableColumn id="3" name="цена" dataDxfId="9"/>
    <tableColumn id="4" name="сумма" totalsRowFunction="none" dataDxfId="10"/>
    <tableColumn id="5" name="Столбец1"/>
    <tableColumn id="6" name="Строка прихода" dataDxfId="11"/>
    <tableColumn id="7" name="количество " dataDxfId="12"/>
    <tableColumn id="8" name="цена кг" dataDxfId="13"/>
    <tableColumn id="9" name="средний вес" dataDxfId="14"/>
    <tableColumn id="10" name="стоимость" dataDxfId="15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displayName="Таблица9" ref="B1:H28">
  <tableColumns count="7">
    <tableColumn id="1" name="количество"/>
    <tableColumn id="2" name="Клиент"/>
    <tableColumn id="3" name="контакт"/>
    <tableColumn id="4" name="Адрес"/>
    <tableColumn id="5" name="подтверждение"/>
    <tableColumn id="6" name="комментарий"/>
    <tableColumn id="7" name="сумма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displayName="Таблица6" ref="B3:K28" totalsRowCount="1">
  <tableColumns count="10">
    <tableColumn id="1" name="Строка расхода" totalsRowLabel="расход" dataDxfId="16"/>
    <tableColumn id="2" name="количество" dataDxfId="17"/>
    <tableColumn id="3" name="цена" dataDxfId="18"/>
    <tableColumn id="4" name="сумма" totalsRowFunction="custom" dataDxfId="19">
      <totalsRowFormula>SUBTOTAL(109,E4:E11)</totalsRowFormula>
    </tableColumn>
    <tableColumn id="5" name="$"/>
    <tableColumn id="6" name="Приход" totalsRowLabel="" dataDxfId="20"/>
    <tableColumn id="7" name="кол-во уток" totalsRowLabel="" dataDxfId="21"/>
    <tableColumn id="8" name="веса" totalsRowLabel="" dataDxfId="22"/>
    <tableColumn id="9" name="стоимость за кг" totalsRowLabel="" dataDxfId="23"/>
    <tableColumn id="10" name="всего" totalsRowLabel="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displayName="Таблица7" ref="B3:J59">
  <sortState ref="G3:G58">
    <sortCondition descending="0" ref="G3:G30"/>
  </sortState>
  <tableColumns count="9">
    <tableColumn id="1" name="Строка расход" totalsRowLabel="Итог" dataDxfId="24"/>
    <tableColumn id="2" name="Количество" dataDxfId="25"/>
    <tableColumn id="3" name="Цена" dataDxfId="26"/>
    <tableColumn id="4" name="Сумма" dataDxfId="27"/>
    <tableColumn id="5" name="///"/>
    <tableColumn id="6" name="Строка приход" dataDxfId="28"/>
    <tableColumn id="7" name="Кол-во" dataDxfId="29"/>
    <tableColumn id="8" name="Стоимость" dataDxfId="30"/>
    <tableColumn id="9" name="итого"/>
  </tableColumns>
  <tableStyleInfo showFirstColumn="0" showLastColumn="0" showRowStripes="0" showColumnStripes="0"/>
</table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5" Type="http://schemas.openxmlformats.org/officeDocument/2006/relationships/table" Target="../tables/table5.xml"/><Relationship  Id="rId4" Type="http://schemas.openxmlformats.org/officeDocument/2006/relationships/table" Target="../tables/table4.xml"/><Relationship  Id="rId3" Type="http://schemas.openxmlformats.org/officeDocument/2006/relationships/table" Target="../tables/table3.xml"/><Relationship  Id="rId2" Type="http://schemas.openxmlformats.org/officeDocument/2006/relationships/table" Target="../tables/table2.xml"/><Relationship  Id="rId1" Type="http://schemas.openxmlformats.org/officeDocument/2006/relationships/table" Target="../tables/table1.xml"/></Relationships>
</file>

<file path=xl/worksheets/_rels/sheet2.xml.rels><?xml version="1.0" encoding="UTF-8" standalone="yes"?><Relationships xmlns="http://schemas.openxmlformats.org/package/2006/relationships"><Relationship  Id="rId2" Type="http://schemas.openxmlformats.org/officeDocument/2006/relationships/table" Target="../tables/table6.xml"/><Relationship  Id="rId1" Type="http://schemas.openxmlformats.org/officeDocument/2006/relationships/drawing" Target="../drawings/drawing1.xml"/></Relationships>
</file>

<file path=xl/worksheets/_rels/sheet3.xml.rels><?xml version="1.0" encoding="UTF-8" standalone="yes"?><Relationships xmlns="http://schemas.openxmlformats.org/package/2006/relationships"><Relationship  Id="rId1" Type="http://schemas.openxmlformats.org/officeDocument/2006/relationships/table" Target="../tables/table7.xml"/></Relationships>
</file>

<file path=xl/worksheets/_rels/sheet4.xml.rels><?xml version="1.0" encoding="UTF-8" standalone="yes"?><Relationships xmlns="http://schemas.openxmlformats.org/package/2006/relationships"><Relationship  Id="rId1" Type="http://schemas.openxmlformats.org/officeDocument/2006/relationships/table" Target="../tables/table8.xml"/></Relationships>
</file>

<file path=xl/worksheets/_rels/sheet5.xml.rels><?xml version="1.0" encoding="UTF-8" standalone="yes"?><Relationships xmlns="http://schemas.openxmlformats.org/package/2006/relationships"><Relationship  Id="rId2" Type="http://schemas.openxmlformats.org/officeDocument/2006/relationships/table" Target="../tables/table9.xml"/><Relationship 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0" summaryRight="0" showOutlineSymbols="1"/>
    <pageSetUpPr autoPageBreaks="1" fitToPage="1"/>
  </sheetPr>
  <sheetViews>
    <sheetView topLeftCell="A8" zoomScale="100" workbookViewId="0">
      <selection activeCell="B34" activeCellId="0" sqref="B34"/>
    </sheetView>
  </sheetViews>
  <sheetFormatPr defaultRowHeight="14.25"/>
  <cols>
    <col customWidth="1" min="1" max="1" width="10.42578125"/>
    <col customWidth="1" min="2" max="2" width="11.140625"/>
    <col customWidth="1" min="3" max="3" width="20.140625"/>
    <col customWidth="1" min="4" max="4" width="20.421875"/>
    <col customWidth="1" min="5" max="5" width="15.5703125"/>
    <col customWidth="1" min="6" max="6" width="11.85546875"/>
    <col customWidth="1" min="7" max="7" width="28.7109375"/>
    <col customWidth="1" min="8" max="8" width="14.5703125"/>
  </cols>
  <sheetData>
    <row r="1" collapsed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</row>
    <row r="2" hidden="1" outlineLevel="1">
      <c r="A2" s="4"/>
      <c r="B2" s="5">
        <v>1</v>
      </c>
      <c r="C2" s="6" t="s">
        <v>8</v>
      </c>
      <c r="D2" s="7"/>
      <c r="E2" s="8" t="s">
        <v>9</v>
      </c>
      <c r="F2" s="6" t="s">
        <v>10</v>
      </c>
      <c r="G2" s="6" t="s">
        <v>11</v>
      </c>
      <c r="H2" s="9">
        <v>700</v>
      </c>
    </row>
    <row r="3" hidden="1" outlineLevel="1">
      <c r="A3" s="10"/>
      <c r="B3" s="11">
        <v>1</v>
      </c>
      <c r="C3" s="12" t="s">
        <v>12</v>
      </c>
      <c r="D3" s="13" t="s">
        <v>13</v>
      </c>
      <c r="E3" s="14" t="s">
        <v>14</v>
      </c>
      <c r="F3" s="15" t="s">
        <v>10</v>
      </c>
      <c r="G3" s="16" t="s">
        <v>15</v>
      </c>
      <c r="H3" s="17">
        <v>624</v>
      </c>
    </row>
    <row r="4" hidden="1" outlineLevel="1">
      <c r="A4" s="18"/>
      <c r="B4" s="11">
        <v>1</v>
      </c>
      <c r="C4" s="19" t="s">
        <v>16</v>
      </c>
      <c r="D4" s="19" t="s">
        <v>17</v>
      </c>
      <c r="E4" s="20" t="s">
        <v>18</v>
      </c>
      <c r="F4" s="21" t="s">
        <v>10</v>
      </c>
      <c r="G4" s="22"/>
      <c r="H4" s="17">
        <v>650</v>
      </c>
    </row>
    <row r="5" hidden="1" outlineLevel="1">
      <c r="A5" s="18"/>
      <c r="B5" s="11">
        <v>1</v>
      </c>
      <c r="C5" s="19" t="s">
        <v>19</v>
      </c>
      <c r="D5" s="19" t="s">
        <v>20</v>
      </c>
      <c r="E5" s="20" t="s">
        <v>18</v>
      </c>
      <c r="F5" s="21" t="s">
        <v>10</v>
      </c>
      <c r="G5" s="22"/>
      <c r="H5" s="17">
        <v>582</v>
      </c>
    </row>
    <row r="6" hidden="1" outlineLevel="1">
      <c r="A6" s="18"/>
      <c r="B6" s="11">
        <v>2</v>
      </c>
      <c r="C6" s="19" t="s">
        <v>21</v>
      </c>
      <c r="D6" s="19" t="s">
        <v>22</v>
      </c>
      <c r="E6" s="23" t="s">
        <v>23</v>
      </c>
      <c r="F6" s="21" t="s">
        <v>10</v>
      </c>
      <c r="G6" s="22"/>
      <c r="H6" s="17">
        <v>1372</v>
      </c>
    </row>
    <row r="7" hidden="1" outlineLevel="1">
      <c r="A7" s="18"/>
      <c r="B7" s="11">
        <v>1</v>
      </c>
      <c r="C7" s="4" t="s">
        <v>24</v>
      </c>
      <c r="D7" s="4" t="s">
        <v>25</v>
      </c>
      <c r="E7" s="20" t="s">
        <v>26</v>
      </c>
      <c r="F7" s="21" t="s">
        <v>10</v>
      </c>
      <c r="G7" s="22" t="s">
        <v>27</v>
      </c>
      <c r="H7" s="17">
        <v>647</v>
      </c>
    </row>
    <row r="8" collapsed="1">
      <c r="A8" s="24">
        <v>44809</v>
      </c>
      <c r="B8" s="25">
        <v>7</v>
      </c>
      <c r="C8" s="26"/>
      <c r="D8" s="26" t="s">
        <v>28</v>
      </c>
      <c r="E8" s="27"/>
      <c r="F8" s="28"/>
      <c r="G8" s="29"/>
      <c r="H8" s="30">
        <v>4575</v>
      </c>
    </row>
    <row r="9" hidden="1" outlineLevel="1">
      <c r="A9" s="31"/>
      <c r="B9" s="32">
        <v>1</v>
      </c>
      <c r="C9" s="19" t="s">
        <v>12</v>
      </c>
      <c r="D9" s="19" t="s">
        <v>13</v>
      </c>
      <c r="E9" s="33" t="s">
        <v>14</v>
      </c>
      <c r="F9" s="34" t="s">
        <v>10</v>
      </c>
      <c r="G9" s="33" t="s">
        <v>29</v>
      </c>
      <c r="H9" s="35">
        <v>795</v>
      </c>
      <c r="L9" s="36"/>
    </row>
    <row r="10" hidden="1" outlineLevel="1">
      <c r="A10" s="37"/>
      <c r="B10" s="38">
        <v>2</v>
      </c>
      <c r="C10" s="19" t="s">
        <v>30</v>
      </c>
      <c r="D10" s="19" t="s">
        <v>31</v>
      </c>
      <c r="E10" s="33" t="s">
        <v>32</v>
      </c>
      <c r="F10" s="34" t="s">
        <v>10</v>
      </c>
      <c r="G10" s="33"/>
      <c r="H10" s="35">
        <v>1600</v>
      </c>
      <c r="L10" s="36"/>
    </row>
    <row r="11" hidden="1" outlineLevel="1">
      <c r="A11" s="39"/>
      <c r="B11" s="38">
        <v>2</v>
      </c>
      <c r="C11" s="19" t="s">
        <v>33</v>
      </c>
      <c r="D11" s="19" t="s">
        <v>34</v>
      </c>
      <c r="E11" s="33" t="s">
        <v>35</v>
      </c>
      <c r="F11" s="34" t="s">
        <v>10</v>
      </c>
      <c r="G11" s="33"/>
      <c r="H11" s="35">
        <v>1471</v>
      </c>
      <c r="L11" s="36"/>
    </row>
    <row r="12" hidden="1" outlineLevel="1">
      <c r="A12" s="39"/>
      <c r="B12" s="38">
        <v>5</v>
      </c>
      <c r="C12" s="19" t="s">
        <v>36</v>
      </c>
      <c r="D12" s="19" t="s">
        <v>37</v>
      </c>
      <c r="E12" s="33" t="s">
        <v>38</v>
      </c>
      <c r="F12" s="34" t="s">
        <v>10</v>
      </c>
      <c r="G12" s="33" t="s">
        <v>39</v>
      </c>
      <c r="H12" s="35">
        <v>3454</v>
      </c>
      <c r="L12" s="36"/>
    </row>
    <row r="13" hidden="1" outlineLevel="1">
      <c r="A13" s="39"/>
      <c r="B13" s="38">
        <v>2</v>
      </c>
      <c r="C13" s="19" t="s">
        <v>40</v>
      </c>
      <c r="D13" s="19" t="s">
        <v>41</v>
      </c>
      <c r="E13" s="33" t="s">
        <v>42</v>
      </c>
      <c r="F13" s="34" t="s">
        <v>10</v>
      </c>
      <c r="G13" s="33"/>
      <c r="H13" s="35">
        <v>1820</v>
      </c>
      <c r="L13" s="36"/>
    </row>
    <row r="14" hidden="1" outlineLevel="1">
      <c r="A14" s="39"/>
      <c r="B14" s="38">
        <v>1</v>
      </c>
      <c r="C14" s="19" t="s">
        <v>43</v>
      </c>
      <c r="D14" s="19"/>
      <c r="E14" s="33" t="s">
        <v>44</v>
      </c>
      <c r="F14" s="34" t="s">
        <v>10</v>
      </c>
      <c r="G14" s="33"/>
      <c r="H14" s="35">
        <v>800</v>
      </c>
      <c r="L14" s="36"/>
    </row>
    <row r="15" hidden="1" outlineLevel="1">
      <c r="A15" s="39"/>
      <c r="B15" s="38">
        <v>1</v>
      </c>
      <c r="C15" s="19" t="s">
        <v>45</v>
      </c>
      <c r="D15" s="19"/>
      <c r="E15" s="33" t="s">
        <v>9</v>
      </c>
      <c r="F15" s="34" t="s">
        <v>10</v>
      </c>
      <c r="G15" s="33"/>
      <c r="H15" s="35">
        <v>847</v>
      </c>
    </row>
    <row r="16" hidden="1" outlineLevel="1">
      <c r="A16" s="39"/>
      <c r="B16" s="38">
        <v>2</v>
      </c>
      <c r="C16" s="19" t="s">
        <v>24</v>
      </c>
      <c r="D16" s="19" t="s">
        <v>46</v>
      </c>
      <c r="E16" s="33" t="s">
        <v>47</v>
      </c>
      <c r="F16" s="34" t="s">
        <v>10</v>
      </c>
      <c r="G16" s="33" t="s">
        <v>48</v>
      </c>
      <c r="H16" s="35">
        <v>1530</v>
      </c>
    </row>
    <row r="17" hidden="1" outlineLevel="1">
      <c r="A17" s="39"/>
      <c r="B17" s="38">
        <v>3</v>
      </c>
      <c r="C17" s="19" t="s">
        <v>49</v>
      </c>
      <c r="D17" s="19" t="s">
        <v>50</v>
      </c>
      <c r="E17" s="33" t="s">
        <v>51</v>
      </c>
      <c r="F17" s="34" t="s">
        <v>10</v>
      </c>
      <c r="G17" s="33" t="s">
        <v>52</v>
      </c>
      <c r="H17" s="35">
        <v>1949</v>
      </c>
    </row>
    <row r="18" hidden="1" outlineLevel="1">
      <c r="A18" s="39"/>
      <c r="B18" s="40">
        <v>2</v>
      </c>
      <c r="C18" s="41" t="s">
        <v>53</v>
      </c>
      <c r="D18" s="41"/>
      <c r="E18" s="42"/>
      <c r="F18" s="43" t="s">
        <v>10</v>
      </c>
      <c r="G18" s="42"/>
      <c r="H18" s="35">
        <v>1600</v>
      </c>
    </row>
    <row r="19" hidden="1" outlineLevel="1">
      <c r="A19" s="39"/>
      <c r="B19" s="8">
        <v>2</v>
      </c>
      <c r="C19" s="44" t="s">
        <v>54</v>
      </c>
      <c r="D19" s="44"/>
      <c r="E19" s="45"/>
      <c r="F19" s="8" t="s">
        <v>10</v>
      </c>
      <c r="G19" s="45"/>
      <c r="H19" s="46">
        <v>1150</v>
      </c>
    </row>
    <row r="20" hidden="1" outlineLevel="1">
      <c r="A20" s="39"/>
      <c r="B20" s="47">
        <v>2</v>
      </c>
      <c r="C20" s="44" t="s">
        <v>55</v>
      </c>
      <c r="D20" s="44" t="s">
        <v>56</v>
      </c>
      <c r="E20" s="45" t="s">
        <v>42</v>
      </c>
      <c r="F20" s="8" t="s">
        <v>10</v>
      </c>
      <c r="G20" s="45" t="s">
        <v>57</v>
      </c>
      <c r="H20" s="48">
        <v>1552</v>
      </c>
    </row>
    <row r="21" collapsed="1">
      <c r="A21" s="24">
        <v>44817</v>
      </c>
      <c r="B21" s="49">
        <f>SUM(B9:B20)</f>
        <v>25</v>
      </c>
      <c r="C21" s="50"/>
      <c r="D21" s="51" t="s">
        <v>28</v>
      </c>
      <c r="E21" s="52"/>
      <c r="F21" s="53"/>
      <c r="G21" s="54"/>
      <c r="H21" s="55">
        <f>SUM(H9:H20)</f>
        <v>18568</v>
      </c>
    </row>
    <row r="22" hidden="1" outlineLevel="1">
      <c r="A22" s="56"/>
      <c r="B22" s="57">
        <v>1</v>
      </c>
      <c r="C22" s="45" t="s">
        <v>58</v>
      </c>
      <c r="D22" s="44" t="s">
        <v>59</v>
      </c>
      <c r="E22" s="45"/>
      <c r="F22" s="44" t="s">
        <v>10</v>
      </c>
      <c r="G22" s="45"/>
      <c r="H22" s="58">
        <v>910</v>
      </c>
    </row>
    <row r="23" hidden="1" outlineLevel="1">
      <c r="A23" s="59"/>
      <c r="B23" s="57">
        <v>4</v>
      </c>
      <c r="C23" s="45" t="s">
        <v>24</v>
      </c>
      <c r="D23" s="44" t="s">
        <v>46</v>
      </c>
      <c r="E23" s="45" t="s">
        <v>47</v>
      </c>
      <c r="F23" s="44" t="s">
        <v>10</v>
      </c>
      <c r="G23" s="44"/>
      <c r="H23" s="58">
        <v>2676</v>
      </c>
    </row>
    <row r="24" hidden="1" outlineLevel="1">
      <c r="A24" s="56"/>
      <c r="B24" s="57">
        <v>1</v>
      </c>
      <c r="C24" s="45" t="s">
        <v>45</v>
      </c>
      <c r="D24" s="44"/>
      <c r="E24" s="44" t="s">
        <v>44</v>
      </c>
      <c r="F24" s="44" t="s">
        <v>10</v>
      </c>
      <c r="G24" s="44"/>
      <c r="H24" s="58">
        <v>1015</v>
      </c>
    </row>
    <row r="25" hidden="1" outlineLevel="1">
      <c r="A25" s="56"/>
      <c r="B25" s="57">
        <v>2</v>
      </c>
      <c r="C25" s="45" t="s">
        <v>60</v>
      </c>
      <c r="D25" s="44" t="s">
        <v>59</v>
      </c>
      <c r="E25" s="44"/>
      <c r="F25" s="44" t="s">
        <v>10</v>
      </c>
      <c r="G25" s="44"/>
      <c r="H25" s="58">
        <v>1505</v>
      </c>
    </row>
    <row r="26" hidden="1" outlineLevel="1">
      <c r="A26" s="56"/>
      <c r="B26" s="57">
        <v>3</v>
      </c>
      <c r="C26" s="45">
        <v>7438</v>
      </c>
      <c r="D26" s="44" t="s">
        <v>59</v>
      </c>
      <c r="E26" s="44"/>
      <c r="F26" s="44" t="s">
        <v>10</v>
      </c>
      <c r="G26" s="44" t="s">
        <v>61</v>
      </c>
      <c r="H26" s="60">
        <v>3103</v>
      </c>
    </row>
    <row r="27" hidden="1" outlineLevel="1">
      <c r="A27" s="56"/>
      <c r="B27" s="57"/>
      <c r="C27" s="44"/>
      <c r="D27" s="44"/>
      <c r="E27" s="44"/>
      <c r="F27" s="44"/>
      <c r="G27" s="44"/>
      <c r="H27" s="60"/>
    </row>
    <row r="28" collapsed="1">
      <c r="A28" s="24">
        <v>44824</v>
      </c>
      <c r="B28" s="61">
        <f>SUM(B22:B27)</f>
        <v>11</v>
      </c>
      <c r="C28" s="50"/>
      <c r="D28" s="51" t="s">
        <v>28</v>
      </c>
      <c r="E28" s="51"/>
      <c r="F28" s="51"/>
      <c r="G28" s="62"/>
      <c r="H28" s="63">
        <f>SUM(H22:H27)</f>
        <v>9209</v>
      </c>
    </row>
    <row r="29" hidden="1" outlineLevel="1">
      <c r="A29" s="64"/>
      <c r="B29" s="65">
        <v>1</v>
      </c>
      <c r="C29" s="13" t="s">
        <v>40</v>
      </c>
      <c r="D29" s="13"/>
      <c r="E29" s="66" t="s">
        <v>42</v>
      </c>
      <c r="F29" s="67" t="s">
        <v>10</v>
      </c>
      <c r="G29" s="68">
        <v>3.5840000000000001</v>
      </c>
      <c r="H29" s="60">
        <v>1254</v>
      </c>
    </row>
    <row r="30" hidden="1" outlineLevel="1">
      <c r="A30" s="39"/>
      <c r="B30" s="69">
        <v>5</v>
      </c>
      <c r="C30" s="19" t="s">
        <v>49</v>
      </c>
      <c r="D30" s="19" t="s">
        <v>50</v>
      </c>
      <c r="E30" s="33" t="s">
        <v>51</v>
      </c>
      <c r="F30" s="44" t="s">
        <v>10</v>
      </c>
      <c r="G30" s="70" t="s">
        <v>62</v>
      </c>
      <c r="H30" s="60">
        <v>5360</v>
      </c>
    </row>
    <row r="31" s="36" customFormat="1" hidden="1" outlineLevel="1">
      <c r="A31" s="39"/>
      <c r="B31" s="71">
        <v>2</v>
      </c>
      <c r="C31" s="4" t="s">
        <v>53</v>
      </c>
      <c r="D31" s="4"/>
      <c r="E31" s="23"/>
      <c r="F31" s="67" t="s">
        <v>10</v>
      </c>
      <c r="G31" s="44" t="s">
        <v>63</v>
      </c>
      <c r="H31" s="60">
        <v>2435</v>
      </c>
    </row>
    <row r="32" s="0" customFormat="1" hidden="1" outlineLevel="1">
      <c r="A32" s="72"/>
      <c r="B32" s="8">
        <v>2</v>
      </c>
      <c r="C32" s="44" t="s">
        <v>45</v>
      </c>
      <c r="D32" s="44"/>
      <c r="E32" s="45" t="s">
        <v>44</v>
      </c>
      <c r="F32" s="44" t="s">
        <v>10</v>
      </c>
      <c r="G32" s="44" t="s">
        <v>64</v>
      </c>
      <c r="H32" s="60">
        <v>1859</v>
      </c>
    </row>
    <row r="33" s="36" customFormat="1" hidden="1" outlineLevel="1">
      <c r="A33" s="39"/>
      <c r="B33" s="71">
        <v>2</v>
      </c>
      <c r="C33" s="73" t="s">
        <v>54</v>
      </c>
      <c r="D33" s="13"/>
      <c r="E33" s="66"/>
      <c r="F33" s="67" t="s">
        <v>10</v>
      </c>
      <c r="G33" s="44" t="s">
        <v>65</v>
      </c>
      <c r="H33" s="60">
        <v>2203.9499999999998</v>
      </c>
    </row>
    <row r="34" s="36" customFormat="1" hidden="1" outlineLevel="1">
      <c r="A34" s="39"/>
      <c r="B34" s="71">
        <v>2</v>
      </c>
      <c r="C34" s="19" t="s">
        <v>66</v>
      </c>
      <c r="D34" s="74"/>
      <c r="E34" s="75"/>
      <c r="F34" s="67" t="s">
        <v>10</v>
      </c>
      <c r="G34" s="44" t="s">
        <v>67</v>
      </c>
      <c r="H34" s="60">
        <v>2171</v>
      </c>
    </row>
    <row r="35" s="36" customFormat="1" hidden="1" outlineLevel="1">
      <c r="A35" s="39"/>
      <c r="B35" s="71">
        <v>5</v>
      </c>
      <c r="C35" s="19" t="s">
        <v>36</v>
      </c>
      <c r="D35" s="19" t="s">
        <v>37</v>
      </c>
      <c r="E35" s="33" t="s">
        <v>38</v>
      </c>
      <c r="F35" s="67" t="s">
        <v>10</v>
      </c>
      <c r="G35" s="76" t="s">
        <v>68</v>
      </c>
      <c r="H35" s="60">
        <v>5108</v>
      </c>
    </row>
    <row r="36" hidden="1" outlineLevel="1">
      <c r="A36" s="39"/>
      <c r="B36" s="8">
        <v>2</v>
      </c>
      <c r="C36" s="77" t="s">
        <v>60</v>
      </c>
      <c r="D36" s="77" t="s">
        <v>59</v>
      </c>
      <c r="E36" s="77" t="s">
        <v>69</v>
      </c>
      <c r="F36" s="44" t="s">
        <v>10</v>
      </c>
      <c r="G36" s="44" t="s">
        <v>70</v>
      </c>
      <c r="H36" s="60">
        <v>2378</v>
      </c>
    </row>
    <row r="37" hidden="1" outlineLevel="1">
      <c r="A37" s="39"/>
      <c r="B37" s="8">
        <v>0.5</v>
      </c>
      <c r="C37" s="77" t="s">
        <v>71</v>
      </c>
      <c r="D37" s="77" t="s">
        <v>72</v>
      </c>
      <c r="E37" s="77" t="s">
        <v>73</v>
      </c>
      <c r="F37" s="44" t="s">
        <v>10</v>
      </c>
      <c r="G37" s="44">
        <v>1.53</v>
      </c>
      <c r="H37" s="60">
        <v>583</v>
      </c>
    </row>
    <row r="38" collapsed="1">
      <c r="A38" s="78" t="s">
        <v>74</v>
      </c>
      <c r="B38" s="49">
        <f>SUM(B29:B37)</f>
        <v>21.5</v>
      </c>
      <c r="C38" s="50"/>
      <c r="D38" s="52" t="s">
        <v>28</v>
      </c>
      <c r="E38" s="51"/>
      <c r="F38" s="51"/>
      <c r="G38" s="62"/>
      <c r="H38" s="79">
        <f>SUM(H29:H37)</f>
        <v>23351.950000000001</v>
      </c>
    </row>
    <row r="39" s="36" customFormat="1" hidden="1" outlineLevel="1">
      <c r="A39" s="80"/>
      <c r="B39" s="8">
        <v>2</v>
      </c>
      <c r="C39" s="44" t="s">
        <v>60</v>
      </c>
      <c r="D39" s="44" t="s">
        <v>59</v>
      </c>
      <c r="E39" s="44" t="s">
        <v>69</v>
      </c>
      <c r="F39" s="44" t="s">
        <v>10</v>
      </c>
      <c r="G39" s="8">
        <v>3.6000000000000001</v>
      </c>
      <c r="H39" s="60">
        <v>1380</v>
      </c>
    </row>
    <row r="40" ht="14.25" hidden="1" outlineLevel="1">
      <c r="A40" s="64"/>
      <c r="B40" s="8">
        <v>1</v>
      </c>
      <c r="C40" s="44" t="s">
        <v>40</v>
      </c>
      <c r="D40" s="44">
        <v>89052587014</v>
      </c>
      <c r="E40" s="45" t="s">
        <v>42</v>
      </c>
      <c r="F40" s="44" t="s">
        <v>10</v>
      </c>
      <c r="G40" s="8">
        <v>2.5699999999999998</v>
      </c>
      <c r="H40" s="60">
        <v>980</v>
      </c>
    </row>
    <row r="41" ht="14.25" hidden="1" outlineLevel="1">
      <c r="A41" s="39"/>
      <c r="B41" s="81">
        <v>4</v>
      </c>
      <c r="C41" s="82" t="s">
        <v>36</v>
      </c>
      <c r="D41" s="82" t="s">
        <v>37</v>
      </c>
      <c r="E41" s="83" t="s">
        <v>38</v>
      </c>
      <c r="F41" s="82" t="s">
        <v>10</v>
      </c>
      <c r="G41" s="81">
        <v>7.5999999999999996</v>
      </c>
      <c r="H41" s="84">
        <v>2682</v>
      </c>
      <c r="I41" s="82" t="s">
        <v>75</v>
      </c>
    </row>
    <row r="42" ht="14.25" hidden="1" outlineLevel="1">
      <c r="A42" s="39"/>
      <c r="B42" s="8">
        <v>2</v>
      </c>
      <c r="C42" s="45" t="s">
        <v>58</v>
      </c>
      <c r="D42" s="44" t="s">
        <v>59</v>
      </c>
      <c r="E42" s="44" t="s">
        <v>76</v>
      </c>
      <c r="F42" s="44" t="s">
        <v>10</v>
      </c>
      <c r="G42" s="8">
        <v>4.8499999999999996</v>
      </c>
      <c r="H42" s="85">
        <v>1700</v>
      </c>
    </row>
    <row r="43" ht="14.25" hidden="1" outlineLevel="1">
      <c r="A43" s="39"/>
      <c r="B43" s="8">
        <v>1</v>
      </c>
      <c r="C43" s="44" t="s">
        <v>16</v>
      </c>
      <c r="D43" s="44"/>
      <c r="E43" s="44"/>
      <c r="F43" s="44" t="s">
        <v>10</v>
      </c>
      <c r="G43" s="8">
        <v>2.0619999999999998</v>
      </c>
      <c r="H43" s="85">
        <v>722</v>
      </c>
    </row>
    <row r="44" ht="14.25" hidden="1" outlineLevel="1">
      <c r="A44" s="39"/>
      <c r="B44" s="8">
        <v>2</v>
      </c>
      <c r="C44" s="44" t="s">
        <v>77</v>
      </c>
      <c r="D44" s="44" t="s">
        <v>44</v>
      </c>
      <c r="E44" s="44"/>
      <c r="F44" s="44" t="s">
        <v>10</v>
      </c>
      <c r="G44" s="8">
        <v>4.7800000000000002</v>
      </c>
      <c r="H44" s="60">
        <v>1819</v>
      </c>
    </row>
    <row r="45" ht="14.25" hidden="1" outlineLevel="1">
      <c r="A45" s="39"/>
      <c r="B45" s="8">
        <v>2</v>
      </c>
      <c r="C45" s="44" t="s">
        <v>53</v>
      </c>
      <c r="D45" s="44"/>
      <c r="E45" s="44"/>
      <c r="F45" s="44" t="s">
        <v>10</v>
      </c>
      <c r="G45" s="8">
        <v>4.2699999999999996</v>
      </c>
      <c r="H45" s="60">
        <v>1623</v>
      </c>
    </row>
    <row r="46" ht="15" hidden="1" customHeight="1" outlineLevel="1">
      <c r="A46" s="86"/>
      <c r="B46" s="8">
        <v>1</v>
      </c>
      <c r="C46" s="44" t="s">
        <v>54</v>
      </c>
      <c r="D46" s="44"/>
      <c r="E46" s="44"/>
      <c r="F46" s="44" t="s">
        <v>10</v>
      </c>
      <c r="G46" s="8">
        <v>1.8200000000000001</v>
      </c>
      <c r="H46" s="60">
        <v>700</v>
      </c>
    </row>
    <row r="47" ht="14.25" hidden="1">
      <c r="A47" s="39"/>
      <c r="B47" s="44"/>
      <c r="C47" s="44"/>
      <c r="D47" s="44"/>
      <c r="E47" s="44"/>
      <c r="F47" s="44"/>
      <c r="G47" s="44"/>
      <c r="H47" s="60"/>
    </row>
    <row r="48" ht="14.25" hidden="1">
      <c r="A48" s="39"/>
      <c r="B48" s="44"/>
      <c r="C48" s="44"/>
      <c r="D48" s="44"/>
      <c r="E48" s="44"/>
      <c r="F48" s="44"/>
      <c r="G48" s="44"/>
      <c r="H48" s="60"/>
    </row>
    <row r="49" ht="14.25" hidden="1">
      <c r="A49" s="39"/>
      <c r="B49" s="44"/>
      <c r="C49" s="44"/>
      <c r="D49" s="44"/>
      <c r="E49" s="44"/>
      <c r="F49" s="44"/>
      <c r="G49" s="44"/>
      <c r="H49" s="60"/>
    </row>
    <row r="50" ht="14.25" collapsed="1">
      <c r="A50" s="24">
        <v>44956</v>
      </c>
      <c r="B50" s="87">
        <f>SUM(B39:B49)</f>
        <v>15</v>
      </c>
      <c r="C50" s="50"/>
      <c r="D50" s="51" t="s">
        <v>28</v>
      </c>
      <c r="E50" s="51"/>
      <c r="F50" s="51"/>
      <c r="G50" s="62">
        <f>SUM(G39:G49)</f>
        <v>31.552</v>
      </c>
      <c r="H50" s="79">
        <f>SUM(H39:H49)</f>
        <v>11606</v>
      </c>
    </row>
    <row r="51" ht="14.25" hidden="1" outlineLevel="1">
      <c r="A51" s="72"/>
      <c r="B51" s="44">
        <v>2</v>
      </c>
      <c r="C51" s="44" t="s">
        <v>78</v>
      </c>
      <c r="D51" s="44">
        <v>89052587014</v>
      </c>
      <c r="E51" s="44" t="s">
        <v>42</v>
      </c>
      <c r="F51" s="44" t="s">
        <v>10</v>
      </c>
      <c r="G51" s="45" t="s">
        <v>79</v>
      </c>
      <c r="H51" s="60">
        <v>2208</v>
      </c>
    </row>
    <row r="52" ht="14.25" hidden="1" outlineLevel="1">
      <c r="A52" s="72"/>
      <c r="B52" s="44">
        <v>2</v>
      </c>
      <c r="C52" s="44" t="s">
        <v>80</v>
      </c>
      <c r="D52" s="44" t="s">
        <v>81</v>
      </c>
      <c r="E52" s="44"/>
      <c r="F52" s="44" t="s">
        <v>10</v>
      </c>
      <c r="G52" s="45" t="s">
        <v>82</v>
      </c>
      <c r="H52" s="60">
        <v>2052</v>
      </c>
    </row>
    <row r="53" ht="14.25" hidden="1" outlineLevel="1">
      <c r="A53" s="72"/>
      <c r="B53" s="44">
        <v>3</v>
      </c>
      <c r="C53" s="44" t="s">
        <v>83</v>
      </c>
      <c r="D53" s="44" t="s">
        <v>84</v>
      </c>
      <c r="E53" s="44"/>
      <c r="F53" s="44" t="s">
        <v>10</v>
      </c>
      <c r="G53" s="45" t="s">
        <v>85</v>
      </c>
      <c r="H53" s="60">
        <v>2910</v>
      </c>
    </row>
    <row r="54" ht="14.25" hidden="1" outlineLevel="1">
      <c r="A54" s="72"/>
      <c r="B54" s="44">
        <v>2</v>
      </c>
      <c r="C54" s="44" t="s">
        <v>86</v>
      </c>
      <c r="D54" s="88" t="s">
        <v>87</v>
      </c>
      <c r="E54" s="44" t="s">
        <v>88</v>
      </c>
      <c r="F54" s="44" t="s">
        <v>10</v>
      </c>
      <c r="G54" s="45" t="s">
        <v>89</v>
      </c>
      <c r="H54" s="60">
        <v>1750</v>
      </c>
    </row>
    <row r="55" ht="14.25" hidden="1" outlineLevel="1">
      <c r="A55" s="72"/>
      <c r="B55" s="44">
        <v>2</v>
      </c>
      <c r="C55" s="44" t="s">
        <v>90</v>
      </c>
      <c r="D55" s="44" t="s">
        <v>91</v>
      </c>
      <c r="E55" s="44" t="s">
        <v>92</v>
      </c>
      <c r="F55" s="44" t="s">
        <v>10</v>
      </c>
      <c r="G55" s="45" t="s">
        <v>93</v>
      </c>
      <c r="H55" s="60">
        <v>1986</v>
      </c>
    </row>
    <row r="56" ht="14.25" hidden="1" outlineLevel="1">
      <c r="A56" s="72"/>
      <c r="B56" s="44">
        <v>1</v>
      </c>
      <c r="C56" s="44" t="s">
        <v>49</v>
      </c>
      <c r="D56" s="44" t="s">
        <v>94</v>
      </c>
      <c r="E56" s="44" t="s">
        <v>95</v>
      </c>
      <c r="F56" s="44" t="s">
        <v>10</v>
      </c>
      <c r="G56" s="45" t="s">
        <v>96</v>
      </c>
      <c r="H56" s="60">
        <v>2234</v>
      </c>
    </row>
    <row r="57" ht="14.25" hidden="1" outlineLevel="1">
      <c r="A57" s="72"/>
      <c r="B57" s="44">
        <v>1</v>
      </c>
      <c r="C57" s="44" t="s">
        <v>97</v>
      </c>
      <c r="D57" s="44" t="s">
        <v>98</v>
      </c>
      <c r="E57" s="44" t="s">
        <v>99</v>
      </c>
      <c r="F57" s="44" t="s">
        <v>10</v>
      </c>
      <c r="G57" s="45">
        <v>2.0699999999999998</v>
      </c>
      <c r="H57" s="60">
        <v>787</v>
      </c>
    </row>
    <row r="58" ht="14.25" collapsed="1">
      <c r="A58" s="24">
        <v>45144</v>
      </c>
      <c r="B58" s="87">
        <f>SUM(B51:B57)</f>
        <v>13</v>
      </c>
      <c r="C58" s="89"/>
      <c r="D58" s="89" t="s">
        <v>28</v>
      </c>
      <c r="E58" s="89"/>
      <c r="F58" s="89"/>
      <c r="G58" s="89">
        <v>30.786000000000001</v>
      </c>
      <c r="H58" s="90">
        <f>SUM(H51:H57)</f>
        <v>13927</v>
      </c>
    </row>
    <row r="59" ht="14.25" hidden="1" outlineLevel="1">
      <c r="A59" s="72"/>
      <c r="B59" s="44">
        <v>1</v>
      </c>
      <c r="C59" s="44" t="s">
        <v>78</v>
      </c>
      <c r="D59" s="44" t="s">
        <v>41</v>
      </c>
      <c r="E59" s="44" t="s">
        <v>42</v>
      </c>
      <c r="F59" s="44" t="s">
        <v>10</v>
      </c>
      <c r="G59" s="91">
        <v>3.6560000000000001</v>
      </c>
      <c r="H59" s="60">
        <v>1390</v>
      </c>
    </row>
    <row r="60" ht="14.25" hidden="1" outlineLevel="1">
      <c r="A60" s="72"/>
      <c r="B60" s="44">
        <v>2</v>
      </c>
      <c r="C60" s="92" t="s">
        <v>90</v>
      </c>
      <c r="D60" s="92" t="s">
        <v>91</v>
      </c>
      <c r="E60" s="92" t="s">
        <v>92</v>
      </c>
      <c r="F60" s="44" t="s">
        <v>10</v>
      </c>
      <c r="G60" s="91" t="s">
        <v>100</v>
      </c>
      <c r="H60" s="60">
        <v>2535</v>
      </c>
    </row>
    <row r="61" ht="14.25" hidden="1" outlineLevel="1">
      <c r="A61" s="72"/>
      <c r="B61" s="93">
        <v>0.5</v>
      </c>
      <c r="C61" s="19" t="s">
        <v>12</v>
      </c>
      <c r="D61" s="19" t="s">
        <v>13</v>
      </c>
      <c r="E61" s="33" t="s">
        <v>14</v>
      </c>
      <c r="F61" s="67" t="s">
        <v>10</v>
      </c>
      <c r="G61" s="91"/>
      <c r="H61" s="60">
        <v>611</v>
      </c>
    </row>
    <row r="62" ht="14.25" hidden="1" outlineLevel="1">
      <c r="A62" s="72"/>
      <c r="B62" s="44">
        <v>2</v>
      </c>
      <c r="C62" s="77" t="s">
        <v>101</v>
      </c>
      <c r="D62" s="94"/>
      <c r="E62" s="23" t="s">
        <v>47</v>
      </c>
      <c r="F62" s="67" t="s">
        <v>10</v>
      </c>
      <c r="G62" s="91" t="s">
        <v>102</v>
      </c>
      <c r="H62" s="60">
        <v>2448</v>
      </c>
    </row>
    <row r="63" ht="28.5" hidden="1" outlineLevel="1">
      <c r="A63" s="72"/>
      <c r="B63" s="44">
        <v>1</v>
      </c>
      <c r="C63" s="44" t="s">
        <v>103</v>
      </c>
      <c r="D63" s="44" t="s">
        <v>104</v>
      </c>
      <c r="E63" s="95" t="s">
        <v>105</v>
      </c>
      <c r="F63" s="44" t="s">
        <v>10</v>
      </c>
      <c r="G63" s="91">
        <v>2.4500000000000002</v>
      </c>
      <c r="H63" s="60">
        <v>931</v>
      </c>
    </row>
    <row r="64" ht="14.25" hidden="1" outlineLevel="1">
      <c r="A64" s="72"/>
      <c r="B64" s="44">
        <v>1</v>
      </c>
      <c r="C64" s="44" t="s">
        <v>106</v>
      </c>
      <c r="D64" s="44"/>
      <c r="E64" s="44"/>
      <c r="F64" s="44" t="s">
        <v>10</v>
      </c>
      <c r="G64" s="91">
        <v>3.3940000000000001</v>
      </c>
      <c r="H64" s="60">
        <v>1290</v>
      </c>
    </row>
    <row r="65" ht="14.25" hidden="1" outlineLevel="1">
      <c r="A65" s="72"/>
      <c r="B65" s="44">
        <v>1</v>
      </c>
      <c r="C65" s="44" t="s">
        <v>107</v>
      </c>
      <c r="D65" s="44" t="s">
        <v>104</v>
      </c>
      <c r="E65" s="44" t="s">
        <v>91</v>
      </c>
      <c r="F65" s="44" t="s">
        <v>10</v>
      </c>
      <c r="G65" s="91">
        <v>3.2919999999999998</v>
      </c>
      <c r="H65" s="60">
        <v>1251</v>
      </c>
    </row>
    <row r="66" ht="14.25" hidden="1" outlineLevel="1">
      <c r="A66" s="72"/>
      <c r="B66" s="44">
        <v>1</v>
      </c>
      <c r="C66" s="44" t="s">
        <v>24</v>
      </c>
      <c r="D66" s="44" t="s">
        <v>104</v>
      </c>
      <c r="E66" s="44" t="s">
        <v>91</v>
      </c>
      <c r="F66" s="44" t="s">
        <v>10</v>
      </c>
      <c r="G66" s="44">
        <v>2.9660000000000002</v>
      </c>
      <c r="H66" s="60">
        <v>1127</v>
      </c>
    </row>
    <row r="67" ht="14.25" hidden="1" outlineLevel="1">
      <c r="A67" s="72"/>
      <c r="B67" s="44">
        <v>2</v>
      </c>
      <c r="C67" s="44" t="s">
        <v>53</v>
      </c>
      <c r="D67" s="44"/>
      <c r="E67" s="44"/>
      <c r="F67" s="44" t="s">
        <v>10</v>
      </c>
      <c r="G67" s="91" t="s">
        <v>108</v>
      </c>
      <c r="H67" s="44">
        <v>2194</v>
      </c>
    </row>
    <row r="68" ht="14.25" hidden="1" outlineLevel="1">
      <c r="A68" s="72"/>
      <c r="B68" s="44">
        <v>5</v>
      </c>
      <c r="C68" s="44" t="s">
        <v>54</v>
      </c>
      <c r="D68" s="44"/>
      <c r="E68" s="44"/>
      <c r="F68" s="44" t="s">
        <v>10</v>
      </c>
      <c r="G68" s="44" t="s">
        <v>109</v>
      </c>
      <c r="H68" s="44">
        <v>3800</v>
      </c>
    </row>
    <row r="69" ht="14.25" hidden="1" outlineLevel="1">
      <c r="A69" s="72"/>
      <c r="B69" s="44">
        <v>1</v>
      </c>
      <c r="C69" s="44" t="s">
        <v>110</v>
      </c>
      <c r="D69" s="44" t="s">
        <v>104</v>
      </c>
      <c r="E69" s="44"/>
      <c r="F69" s="44" t="s">
        <v>10</v>
      </c>
      <c r="G69" s="44">
        <v>3.0979999999999999</v>
      </c>
      <c r="H69" s="60">
        <v>1177</v>
      </c>
    </row>
    <row r="70" ht="14.25" collapsed="1">
      <c r="A70" s="24">
        <v>45161</v>
      </c>
      <c r="B70" s="87">
        <f>SUM(B59:B69)</f>
        <v>17.5</v>
      </c>
      <c r="C70" s="50"/>
      <c r="D70" s="51" t="s">
        <v>28</v>
      </c>
      <c r="E70" s="51"/>
      <c r="F70" s="51"/>
      <c r="G70" s="62"/>
      <c r="H70" s="63">
        <f>SUM(H59:H69)</f>
        <v>18754</v>
      </c>
    </row>
    <row r="71" ht="14.25" hidden="1" outlineLevel="1">
      <c r="B71" s="44">
        <v>3</v>
      </c>
      <c r="C71" s="44" t="s">
        <v>106</v>
      </c>
      <c r="D71" s="44" t="s">
        <v>59</v>
      </c>
      <c r="E71" s="44" t="s">
        <v>91</v>
      </c>
      <c r="F71" s="44" t="s">
        <v>10</v>
      </c>
      <c r="G71" s="44">
        <v>8.9879999999999995</v>
      </c>
      <c r="H71" s="60">
        <v>3415</v>
      </c>
    </row>
    <row r="72" ht="14.25" hidden="1" outlineLevel="1">
      <c r="B72" s="95">
        <v>4</v>
      </c>
      <c r="C72" s="44" t="s">
        <v>111</v>
      </c>
      <c r="D72" s="44">
        <v>89219430758</v>
      </c>
      <c r="E72" s="44" t="s">
        <v>112</v>
      </c>
      <c r="F72" s="44" t="s">
        <v>10</v>
      </c>
      <c r="G72" s="44">
        <v>9.3759999999999994</v>
      </c>
      <c r="H72" s="60">
        <v>3563</v>
      </c>
    </row>
    <row r="73" ht="14.25" hidden="1" outlineLevel="1">
      <c r="B73" s="44">
        <v>2</v>
      </c>
      <c r="C73" s="44" t="s">
        <v>66</v>
      </c>
      <c r="D73" s="44">
        <v>89217433962</v>
      </c>
      <c r="E73" s="44"/>
      <c r="F73" s="44" t="s">
        <v>10</v>
      </c>
      <c r="G73" s="44">
        <v>5.5259999999999998</v>
      </c>
      <c r="H73" s="60">
        <v>2100</v>
      </c>
    </row>
    <row r="74" ht="14.25" hidden="1" outlineLevel="1">
      <c r="B74" s="44">
        <v>1</v>
      </c>
      <c r="C74" s="44" t="s">
        <v>113</v>
      </c>
      <c r="D74" s="44">
        <v>89500099910</v>
      </c>
      <c r="E74" s="44" t="s">
        <v>114</v>
      </c>
      <c r="F74" s="44" t="s">
        <v>10</v>
      </c>
      <c r="G74" s="44">
        <v>2.5139999999999998</v>
      </c>
      <c r="H74" s="60">
        <v>955</v>
      </c>
    </row>
    <row r="75" ht="14.25" hidden="1" outlineLevel="1">
      <c r="B75" s="44">
        <v>1</v>
      </c>
      <c r="C75" s="44" t="s">
        <v>78</v>
      </c>
      <c r="D75" t="s">
        <v>41</v>
      </c>
      <c r="E75" s="44" t="s">
        <v>115</v>
      </c>
      <c r="F75" s="44" t="s">
        <v>10</v>
      </c>
      <c r="G75" s="44">
        <v>3.1720000000000002</v>
      </c>
      <c r="H75" s="60">
        <v>1205</v>
      </c>
    </row>
    <row r="76" ht="14.25" hidden="1" outlineLevel="1">
      <c r="B76" s="95">
        <v>3</v>
      </c>
      <c r="C76" s="95" t="s">
        <v>116</v>
      </c>
      <c r="D76" s="44"/>
      <c r="E76" s="44" t="s">
        <v>117</v>
      </c>
      <c r="F76" s="44" t="s">
        <v>10</v>
      </c>
      <c r="G76" s="44">
        <v>7.9379999999999997</v>
      </c>
      <c r="H76" s="60">
        <v>3016</v>
      </c>
    </row>
    <row r="77" ht="14.25" hidden="1" outlineLevel="1">
      <c r="B77" s="44">
        <v>3</v>
      </c>
      <c r="C77" s="44" t="s">
        <v>118</v>
      </c>
      <c r="D77" s="44" t="s">
        <v>9</v>
      </c>
      <c r="E77" s="44"/>
      <c r="F77" s="44" t="s">
        <v>10</v>
      </c>
      <c r="G77" s="44">
        <v>7.6900000000000004</v>
      </c>
      <c r="H77" s="60">
        <v>2922</v>
      </c>
    </row>
    <row r="78" s="0" customFormat="1" ht="14.25" hidden="1" outlineLevel="1">
      <c r="B78" s="44">
        <v>7</v>
      </c>
      <c r="C78" s="44" t="s">
        <v>119</v>
      </c>
      <c r="D78" s="44" t="s">
        <v>59</v>
      </c>
      <c r="E78" s="44"/>
      <c r="F78" s="44" t="s">
        <v>10</v>
      </c>
      <c r="G78" s="44">
        <v>19.75</v>
      </c>
      <c r="H78" s="60">
        <v>7506</v>
      </c>
    </row>
    <row r="79" ht="14.25" hidden="1" outlineLevel="1">
      <c r="B79" s="44">
        <v>3</v>
      </c>
      <c r="C79" s="44" t="s">
        <v>120</v>
      </c>
      <c r="D79" s="44" t="s">
        <v>37</v>
      </c>
      <c r="E79" s="44" t="s">
        <v>121</v>
      </c>
      <c r="F79" s="44" t="s">
        <v>10</v>
      </c>
      <c r="G79" s="44">
        <v>8.2539999999999996</v>
      </c>
      <c r="H79" s="60">
        <v>3137</v>
      </c>
    </row>
    <row r="80" ht="14.25" hidden="1" outlineLevel="1">
      <c r="B80" s="44">
        <v>4</v>
      </c>
      <c r="C80" s="44" t="s">
        <v>122</v>
      </c>
      <c r="D80" s="44">
        <v>89052587014</v>
      </c>
      <c r="E80" s="44" t="s">
        <v>88</v>
      </c>
      <c r="F80" s="44" t="s">
        <v>10</v>
      </c>
      <c r="G80" s="44">
        <v>11.071999999999999</v>
      </c>
      <c r="H80" s="60">
        <v>4211</v>
      </c>
    </row>
    <row r="81" ht="14.25" hidden="1" outlineLevel="1">
      <c r="B81" s="44">
        <v>3</v>
      </c>
      <c r="C81" s="92" t="s">
        <v>90</v>
      </c>
      <c r="D81" s="92" t="s">
        <v>91</v>
      </c>
      <c r="E81" s="92" t="s">
        <v>92</v>
      </c>
      <c r="F81" s="44" t="s">
        <v>10</v>
      </c>
      <c r="G81" s="44">
        <v>9.1920000000000002</v>
      </c>
      <c r="H81" s="60">
        <v>3492</v>
      </c>
    </row>
    <row r="82" ht="14.25" hidden="1" outlineLevel="1">
      <c r="B82" s="44">
        <v>1</v>
      </c>
      <c r="C82" s="44" t="s">
        <v>123</v>
      </c>
      <c r="D82" s="44" t="s">
        <v>59</v>
      </c>
      <c r="E82" s="44" t="s">
        <v>124</v>
      </c>
      <c r="F82" s="44" t="s">
        <v>10</v>
      </c>
      <c r="G82" s="44">
        <v>3.1160000000000001</v>
      </c>
      <c r="H82" s="60">
        <v>1184</v>
      </c>
    </row>
    <row r="83" ht="14.25" hidden="1" outlineLevel="1">
      <c r="B83" s="44">
        <v>1</v>
      </c>
      <c r="C83" s="44" t="s">
        <v>12</v>
      </c>
      <c r="D83" s="44"/>
      <c r="E83" s="44" t="s">
        <v>14</v>
      </c>
      <c r="F83" s="44" t="s">
        <v>10</v>
      </c>
      <c r="G83" s="44">
        <v>1.946</v>
      </c>
      <c r="H83" s="60">
        <v>839</v>
      </c>
    </row>
    <row r="84" ht="14.25" hidden="1" outlineLevel="1">
      <c r="B84" s="44">
        <v>1</v>
      </c>
      <c r="C84" s="44" t="s">
        <v>125</v>
      </c>
      <c r="D84" s="44"/>
      <c r="E84" s="44"/>
      <c r="F84" s="44" t="s">
        <v>10</v>
      </c>
      <c r="G84" s="44">
        <v>2.1619999999999999</v>
      </c>
      <c r="H84" s="60">
        <v>822</v>
      </c>
    </row>
    <row r="85" ht="14.25" hidden="1" outlineLevel="1">
      <c r="B85" s="95">
        <v>1</v>
      </c>
      <c r="C85" s="95" t="s">
        <v>126</v>
      </c>
      <c r="D85" s="44"/>
      <c r="E85" s="44"/>
      <c r="F85" s="44" t="s">
        <v>10</v>
      </c>
      <c r="G85" s="44">
        <v>2.782</v>
      </c>
      <c r="H85" s="60">
        <v>1057</v>
      </c>
    </row>
    <row r="86" ht="14.25" hidden="1" outlineLevel="1">
      <c r="B86" s="95">
        <v>2</v>
      </c>
      <c r="C86" s="95" t="s">
        <v>127</v>
      </c>
      <c r="D86" s="44"/>
      <c r="E86" s="44"/>
      <c r="F86" s="44" t="s">
        <v>10</v>
      </c>
      <c r="G86" s="44">
        <v>5.4260000000000002</v>
      </c>
      <c r="H86" s="60">
        <v>2062</v>
      </c>
    </row>
    <row r="87" ht="14.25">
      <c r="A87" s="24">
        <v>45231</v>
      </c>
      <c r="B87" s="87">
        <f>SUM(B71:B86)</f>
        <v>40</v>
      </c>
      <c r="C87" s="50"/>
      <c r="D87" s="51" t="s">
        <v>28</v>
      </c>
      <c r="E87" s="51"/>
      <c r="F87" s="51"/>
      <c r="G87" s="62">
        <f>SUM(G71:G86)</f>
        <v>108.90400000000001</v>
      </c>
      <c r="H87" s="63">
        <f>SUM(H71:H86)</f>
        <v>41486</v>
      </c>
    </row>
    <row r="88" ht="15.75" customHeight="1"/>
    <row r="89" ht="16.5" customHeight="1"/>
  </sheetData>
  <printOptions headings="0" gridLines="0"/>
  <pageMargins left="0.70078740157480324" right="0.70078740157480324" top="0.75196850393700776" bottom="0.75196850393700776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  <tableParts count="5">
    <tablePart r:id="rId1"/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B4" zoomScale="100" workbookViewId="0">
      <selection activeCell="B7" activeCellId="0" sqref="B7"/>
    </sheetView>
  </sheetViews>
  <sheetFormatPr defaultRowHeight="14.25"/>
  <cols>
    <col bestFit="1" customWidth="1" min="1" max="1" width="10.140625"/>
    <col customWidth="1" min="2" max="2" width="19.42578125"/>
    <col customWidth="1" min="3" max="3" width="15.28515625"/>
    <col customWidth="1" min="4" max="4" width="30.28515625"/>
    <col customWidth="1" min="5" max="5" width="18"/>
    <col customWidth="1" min="6" max="6" style="36" width="4.7109375"/>
    <col customWidth="1" min="7" max="7" width="18.28515625"/>
    <col customWidth="1" min="8" max="8" width="11.85546875"/>
    <col customWidth="1" min="9" max="9" style="36" width="11.85546875"/>
    <col customWidth="1" min="10" max="10" style="36" width="15.85546875"/>
    <col customWidth="1" min="11" max="11" width="13.7109375"/>
    <col customWidth="1" min="12" max="12" width="6.5703125"/>
    <col customWidth="1" min="13" max="13" width="11.5703125"/>
    <col customWidth="1" min="14" max="14" width="11.85546875"/>
    <col customWidth="1" min="15" max="15" width="13.140625"/>
    <col customWidth="1" min="16" max="16" width="13.5703125"/>
  </cols>
  <sheetData>
    <row r="2">
      <c r="A2" s="96" t="s">
        <v>128</v>
      </c>
      <c r="B2" s="97" t="s">
        <v>129</v>
      </c>
      <c r="C2" s="97" t="s">
        <v>1</v>
      </c>
      <c r="D2" s="97" t="s">
        <v>130</v>
      </c>
      <c r="E2" s="97" t="s">
        <v>7</v>
      </c>
      <c r="F2" s="98" t="s">
        <v>131</v>
      </c>
      <c r="G2" s="3" t="s">
        <v>132</v>
      </c>
      <c r="H2" s="3" t="s">
        <v>133</v>
      </c>
      <c r="I2" s="3" t="s">
        <v>134</v>
      </c>
      <c r="J2" s="3" t="s">
        <v>135</v>
      </c>
      <c r="K2" s="3" t="s">
        <v>136</v>
      </c>
    </row>
    <row r="3">
      <c r="A3" s="99">
        <v>44769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outlineLevel="2">
      <c r="B4" s="19" t="s">
        <v>137</v>
      </c>
      <c r="C4" s="19">
        <v>50</v>
      </c>
      <c r="D4" s="101">
        <v>-80</v>
      </c>
      <c r="E4" s="101">
        <f>MMULT(Таблица10[[#This Row],[количество]],Таблица10[[#This Row],[цена]])</f>
        <v>-4000</v>
      </c>
      <c r="F4" s="102"/>
      <c r="G4" s="19" t="s">
        <v>138</v>
      </c>
      <c r="H4" s="19">
        <v>7</v>
      </c>
      <c r="I4" s="19">
        <v>350</v>
      </c>
      <c r="J4" s="19">
        <v>1.8700000000000001</v>
      </c>
      <c r="K4" s="101">
        <v>4575</v>
      </c>
    </row>
    <row r="5" outlineLevel="2">
      <c r="B5" s="19" t="s">
        <v>139</v>
      </c>
      <c r="C5" s="19">
        <v>2</v>
      </c>
      <c r="D5" s="101">
        <v>-379</v>
      </c>
      <c r="E5" s="101">
        <f>MMULT(Таблица10[[#This Row],[количество]],Таблица10[[#This Row],[цена]])</f>
        <v>-758</v>
      </c>
      <c r="F5" s="102"/>
      <c r="G5" s="19" t="s">
        <v>140</v>
      </c>
      <c r="H5" s="19">
        <v>25</v>
      </c>
      <c r="I5" s="19">
        <v>350</v>
      </c>
      <c r="J5" s="19">
        <v>2.1200000000000001</v>
      </c>
      <c r="K5" s="101">
        <v>18568</v>
      </c>
    </row>
    <row r="6" outlineLevel="2">
      <c r="A6" s="103"/>
      <c r="B6" s="19" t="s">
        <v>141</v>
      </c>
      <c r="C6" s="19">
        <v>1</v>
      </c>
      <c r="D6" s="101">
        <v>-720</v>
      </c>
      <c r="E6" s="101">
        <f>MMULT(Таблица10[[#This Row],[количество]],Таблица10[[#This Row],[цена]])</f>
        <v>-720</v>
      </c>
      <c r="F6" s="102"/>
      <c r="G6" s="19" t="s">
        <v>142</v>
      </c>
      <c r="H6" s="74">
        <v>11</v>
      </c>
      <c r="I6" s="74">
        <v>350</v>
      </c>
      <c r="J6" s="98">
        <v>2.3999999999999999</v>
      </c>
      <c r="K6" s="104">
        <v>9209</v>
      </c>
    </row>
    <row r="7" outlineLevel="2">
      <c r="A7" s="103">
        <v>44779</v>
      </c>
      <c r="B7" s="19" t="s">
        <v>143</v>
      </c>
      <c r="C7" s="19">
        <v>4</v>
      </c>
      <c r="D7" s="101">
        <v>-1520</v>
      </c>
      <c r="E7" s="101">
        <f>MMULT(Таблица10[[#This Row],[количество]],Таблица10[[#This Row],[цена]])</f>
        <v>-6080</v>
      </c>
      <c r="F7" s="102"/>
      <c r="G7" s="19"/>
      <c r="H7" s="19"/>
      <c r="I7" s="105"/>
      <c r="J7" s="44"/>
      <c r="K7" s="44"/>
    </row>
    <row r="8" outlineLevel="2">
      <c r="A8" s="103">
        <v>44800</v>
      </c>
      <c r="B8" s="19" t="s">
        <v>144</v>
      </c>
      <c r="C8" s="19">
        <v>5</v>
      </c>
      <c r="D8" s="101">
        <v>-1400</v>
      </c>
      <c r="E8" s="101">
        <f>MMULT(Таблица10[[#This Row],[количество]],Таблица10[[#This Row],[цена]])</f>
        <v>-7000</v>
      </c>
      <c r="F8" s="102"/>
      <c r="G8" s="19"/>
      <c r="H8" s="19"/>
      <c r="I8" s="105"/>
      <c r="J8" s="44"/>
      <c r="K8" s="44"/>
    </row>
    <row r="9" outlineLevel="2">
      <c r="B9" s="4" t="s">
        <v>145</v>
      </c>
      <c r="C9" s="4">
        <v>1</v>
      </c>
      <c r="D9" s="106">
        <v>-1170</v>
      </c>
      <c r="E9" s="106">
        <f>MMULT(Таблица10[[#This Row],[количество]],Таблица10[[#This Row],[цена]])</f>
        <v>-1170</v>
      </c>
      <c r="F9" s="102"/>
      <c r="G9" s="19"/>
      <c r="H9" s="19"/>
      <c r="I9" s="19"/>
      <c r="J9" s="13"/>
      <c r="K9" s="13"/>
    </row>
    <row r="10" outlineLevel="2">
      <c r="B10" s="44"/>
      <c r="C10" s="44"/>
      <c r="D10" s="44"/>
      <c r="E10" s="44"/>
      <c r="F10" s="98"/>
      <c r="G10" s="4"/>
      <c r="H10" s="4"/>
      <c r="I10" s="19"/>
      <c r="J10" s="4"/>
      <c r="K10" s="4"/>
    </row>
    <row r="11" outlineLevel="1">
      <c r="B11" s="44"/>
      <c r="C11" s="44"/>
      <c r="D11" s="44"/>
      <c r="E11" s="44"/>
      <c r="F11" s="44"/>
      <c r="G11" s="44"/>
      <c r="H11" s="44"/>
      <c r="J11" s="107" t="s">
        <v>28</v>
      </c>
      <c r="K11" s="108">
        <f>SUM(K4:K6)</f>
        <v>32352</v>
      </c>
    </row>
    <row r="12" outlineLevel="1">
      <c r="B12" s="109" t="s">
        <v>146</v>
      </c>
      <c r="C12" s="110"/>
      <c r="D12" s="110"/>
      <c r="E12" s="111">
        <f>SUM(E4:E9)</f>
        <v>-19728</v>
      </c>
      <c r="F12" s="44"/>
      <c r="G12" s="44"/>
      <c r="H12" s="44"/>
      <c r="J12" s="112" t="s">
        <v>147</v>
      </c>
      <c r="K12" s="113">
        <f>SUM(E12,K11)</f>
        <v>12624</v>
      </c>
    </row>
    <row r="13">
      <c r="A13" s="114">
        <v>44840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</row>
    <row r="14" hidden="1" outlineLevel="2">
      <c r="A14" s="116"/>
      <c r="B14" s="74" t="s">
        <v>137</v>
      </c>
      <c r="C14" s="19">
        <v>30</v>
      </c>
      <c r="D14" s="117">
        <v>-70</v>
      </c>
      <c r="E14" s="117">
        <f t="shared" ref="E14:E19" si="0">MMULT(C14,D14)</f>
        <v>-2100</v>
      </c>
      <c r="G14" s="19" t="s">
        <v>148</v>
      </c>
      <c r="H14" s="19">
        <v>21.5</v>
      </c>
      <c r="I14" s="19">
        <v>350</v>
      </c>
      <c r="J14" s="19">
        <v>3.0899999999999999</v>
      </c>
      <c r="K14" s="117">
        <v>23351.950000000001</v>
      </c>
    </row>
    <row r="15" hidden="1" outlineLevel="2">
      <c r="A15" s="116"/>
      <c r="B15" s="74" t="s">
        <v>149</v>
      </c>
      <c r="C15" s="19">
        <v>1</v>
      </c>
      <c r="D15" s="117">
        <v>-720</v>
      </c>
      <c r="E15" s="117">
        <f t="shared" si="0"/>
        <v>-720</v>
      </c>
      <c r="G15" s="19"/>
      <c r="H15" s="19"/>
      <c r="I15" s="19"/>
      <c r="J15" s="4"/>
      <c r="K15" s="104"/>
    </row>
    <row r="16" hidden="1" outlineLevel="2">
      <c r="B16" s="4" t="s">
        <v>150</v>
      </c>
      <c r="C16" s="4">
        <v>3</v>
      </c>
      <c r="D16" s="104">
        <v>-1520</v>
      </c>
      <c r="E16" s="104">
        <f t="shared" si="0"/>
        <v>-4560</v>
      </c>
      <c r="G16" s="19"/>
      <c r="H16" s="19"/>
      <c r="I16" s="105"/>
      <c r="J16" s="44"/>
      <c r="K16" s="60"/>
    </row>
    <row r="17" hidden="1" outlineLevel="2">
      <c r="B17" s="13" t="s">
        <v>151</v>
      </c>
      <c r="C17" s="13">
        <v>2</v>
      </c>
      <c r="D17" s="118">
        <v>-1090</v>
      </c>
      <c r="E17" s="118">
        <f t="shared" si="0"/>
        <v>-2180</v>
      </c>
      <c r="G17" s="19"/>
      <c r="H17" s="19"/>
      <c r="I17" s="105"/>
      <c r="J17" s="44"/>
      <c r="K17" s="44"/>
    </row>
    <row r="18" hidden="1" outlineLevel="2">
      <c r="B18" s="19" t="s">
        <v>152</v>
      </c>
      <c r="C18" s="19">
        <v>3</v>
      </c>
      <c r="D18" s="117">
        <v>-1400</v>
      </c>
      <c r="E18" s="117">
        <f t="shared" si="0"/>
        <v>-4200</v>
      </c>
      <c r="G18" s="19"/>
      <c r="H18" s="19"/>
      <c r="I18" s="105"/>
      <c r="J18" s="44"/>
      <c r="K18" s="44"/>
    </row>
    <row r="19" hidden="1" outlineLevel="2">
      <c r="B19" s="4" t="s">
        <v>153</v>
      </c>
      <c r="C19" s="4">
        <v>1</v>
      </c>
      <c r="D19" s="104">
        <v>-500</v>
      </c>
      <c r="E19" s="104">
        <f t="shared" si="0"/>
        <v>-500</v>
      </c>
      <c r="G19" s="4"/>
      <c r="H19" s="19"/>
      <c r="I19" s="19"/>
      <c r="J19" s="13"/>
      <c r="K19" s="13"/>
    </row>
    <row r="20" outlineLevel="1" collapsed="1">
      <c r="B20" s="44"/>
      <c r="C20" s="44"/>
      <c r="D20" s="60"/>
      <c r="E20" s="60"/>
      <c r="F20" s="44"/>
      <c r="G20" s="44"/>
      <c r="H20" s="119"/>
      <c r="I20" s="19"/>
      <c r="J20" s="120" t="s">
        <v>154</v>
      </c>
      <c r="K20" s="121">
        <f>SUM(K14:K16)</f>
        <v>23351.950000000001</v>
      </c>
    </row>
    <row r="21" outlineLevel="1">
      <c r="B21" s="87" t="s">
        <v>146</v>
      </c>
      <c r="C21" s="122"/>
      <c r="D21" s="123"/>
      <c r="E21" s="63">
        <f>SUM(E14:E19)</f>
        <v>-14260</v>
      </c>
      <c r="F21" s="44"/>
      <c r="G21" s="124"/>
      <c r="H21" s="19"/>
      <c r="I21" s="19"/>
      <c r="J21" s="125" t="s">
        <v>155</v>
      </c>
      <c r="K21" s="126">
        <f>SUM(E21,K20)</f>
        <v>9091.9500000000007</v>
      </c>
    </row>
    <row r="22">
      <c r="A22" s="114">
        <v>44911</v>
      </c>
      <c r="B22" s="115"/>
      <c r="C22" s="115"/>
      <c r="D22" s="127"/>
      <c r="E22" s="127"/>
      <c r="F22" s="115"/>
      <c r="G22" s="115"/>
      <c r="H22" s="115"/>
      <c r="I22" s="115"/>
      <c r="J22" s="115"/>
      <c r="K22" s="115"/>
    </row>
    <row r="23" hidden="1" outlineLevel="2">
      <c r="B23" s="13" t="s">
        <v>137</v>
      </c>
      <c r="C23" s="13">
        <v>30</v>
      </c>
      <c r="D23" s="118">
        <v>-60</v>
      </c>
      <c r="E23" s="118">
        <f t="shared" ref="E23:E31" si="1">MMULT(C23,D23)</f>
        <v>-1800</v>
      </c>
      <c r="G23" s="19" t="s">
        <v>156</v>
      </c>
      <c r="H23" s="19">
        <v>15</v>
      </c>
      <c r="I23" s="19">
        <v>367.83699999999999</v>
      </c>
      <c r="J23" s="19">
        <v>2.1000000000000001</v>
      </c>
      <c r="K23" s="117">
        <v>11606</v>
      </c>
    </row>
    <row r="24" hidden="1" outlineLevel="2">
      <c r="B24" s="19" t="s">
        <v>149</v>
      </c>
      <c r="C24" s="19">
        <v>1</v>
      </c>
      <c r="D24" s="117">
        <v>-710</v>
      </c>
      <c r="E24" s="118">
        <f t="shared" si="1"/>
        <v>-710</v>
      </c>
      <c r="G24" s="19"/>
      <c r="H24" s="19"/>
      <c r="I24" s="19"/>
      <c r="J24" s="19"/>
      <c r="K24" s="19"/>
    </row>
    <row r="25" hidden="1" outlineLevel="2">
      <c r="B25" s="19" t="s">
        <v>157</v>
      </c>
      <c r="C25" s="19">
        <v>2</v>
      </c>
      <c r="D25" s="117">
        <v>-1210</v>
      </c>
      <c r="E25" s="118">
        <f t="shared" si="1"/>
        <v>-2420</v>
      </c>
      <c r="G25" s="19"/>
      <c r="H25" s="19"/>
      <c r="I25" s="19"/>
      <c r="J25" s="19"/>
      <c r="K25" s="19"/>
    </row>
    <row r="26" hidden="1" outlineLevel="2">
      <c r="B26" s="19" t="s">
        <v>158</v>
      </c>
      <c r="C26" s="19">
        <v>1</v>
      </c>
      <c r="D26" s="117">
        <v>-1310</v>
      </c>
      <c r="E26" s="118">
        <f t="shared" si="1"/>
        <v>-1310</v>
      </c>
      <c r="G26" s="19"/>
      <c r="H26" s="19"/>
      <c r="I26" s="19"/>
      <c r="J26" s="19"/>
      <c r="K26" s="19"/>
    </row>
    <row r="27" hidden="1" outlineLevel="2">
      <c r="B27" s="19" t="s">
        <v>159</v>
      </c>
      <c r="C27" s="19">
        <v>3</v>
      </c>
      <c r="D27" s="117">
        <v>-1090</v>
      </c>
      <c r="E27" s="118">
        <f t="shared" si="1"/>
        <v>-3270</v>
      </c>
      <c r="G27" s="19"/>
      <c r="H27" s="19"/>
      <c r="I27" s="19"/>
      <c r="J27" s="19"/>
      <c r="K27" s="19"/>
    </row>
    <row r="28" hidden="1" outlineLevel="2">
      <c r="B28" s="19" t="s">
        <v>160</v>
      </c>
      <c r="C28" s="19">
        <v>1</v>
      </c>
      <c r="D28" s="117">
        <v>-1000</v>
      </c>
      <c r="E28" s="118">
        <f t="shared" si="1"/>
        <v>-1000</v>
      </c>
      <c r="G28" s="19"/>
      <c r="H28" s="19"/>
      <c r="I28" s="19"/>
      <c r="J28" s="19"/>
      <c r="K28" s="19"/>
    </row>
    <row r="29" hidden="1" outlineLevel="2">
      <c r="B29" s="4" t="s">
        <v>139</v>
      </c>
      <c r="C29" s="4">
        <v>1</v>
      </c>
      <c r="D29" s="104">
        <v>-300</v>
      </c>
      <c r="E29" s="128">
        <f t="shared" si="1"/>
        <v>-300</v>
      </c>
      <c r="G29" s="19"/>
      <c r="H29" s="19"/>
      <c r="I29" s="19"/>
      <c r="J29" s="4"/>
      <c r="K29" s="4"/>
    </row>
    <row r="30" hidden="1" outlineLevel="2">
      <c r="B30" s="44" t="s">
        <v>161</v>
      </c>
      <c r="C30" s="44">
        <v>1</v>
      </c>
      <c r="D30" s="60">
        <v>-50</v>
      </c>
      <c r="E30" s="128">
        <f t="shared" si="1"/>
        <v>-50</v>
      </c>
      <c r="G30" s="19"/>
      <c r="H30" s="19"/>
      <c r="I30" s="105"/>
      <c r="J30" s="44"/>
      <c r="K30" s="44"/>
    </row>
    <row r="31" hidden="1" outlineLevel="2">
      <c r="B31" s="13" t="s">
        <v>162</v>
      </c>
      <c r="C31" s="13">
        <v>1</v>
      </c>
      <c r="D31" s="118">
        <v>-230</v>
      </c>
      <c r="E31" s="128">
        <f t="shared" si="1"/>
        <v>-230</v>
      </c>
      <c r="G31" s="19"/>
      <c r="H31" s="19"/>
      <c r="I31" s="105"/>
      <c r="J31" s="44"/>
      <c r="K31" s="44"/>
    </row>
    <row r="32" outlineLevel="1" collapsed="1">
      <c r="B32" s="13"/>
      <c r="C32" s="13"/>
      <c r="D32" s="118"/>
      <c r="E32" s="128"/>
      <c r="G32" s="19"/>
      <c r="H32" s="19"/>
      <c r="I32" s="19"/>
      <c r="J32" s="129" t="s">
        <v>163</v>
      </c>
      <c r="K32" s="130">
        <v>11606</v>
      </c>
    </row>
    <row r="33" outlineLevel="1">
      <c r="B33" s="131" t="s">
        <v>146</v>
      </c>
      <c r="C33" s="97"/>
      <c r="D33" s="132"/>
      <c r="E33" s="133">
        <f>SUM(E23:E31)</f>
        <v>-11090</v>
      </c>
      <c r="G33" s="19"/>
      <c r="H33" s="19"/>
      <c r="I33" s="19"/>
      <c r="J33" s="3" t="s">
        <v>147</v>
      </c>
      <c r="K33" s="134">
        <v>516</v>
      </c>
    </row>
    <row r="34" hidden="1">
      <c r="B34" s="19"/>
      <c r="C34" s="19"/>
      <c r="D34" s="117"/>
      <c r="E34" s="128" t="e">
        <f t="shared" ref="E34:E41" si="2">MMULT(C34,D34)</f>
        <v>#N/A</v>
      </c>
      <c r="G34" s="19"/>
      <c r="H34" s="19"/>
      <c r="I34" s="19"/>
      <c r="J34" s="19"/>
      <c r="K34" s="19"/>
    </row>
    <row r="35" ht="14.25" hidden="1">
      <c r="B35" s="4"/>
      <c r="C35" s="4"/>
      <c r="D35" s="104"/>
      <c r="E35" s="128" t="e">
        <f t="shared" si="2"/>
        <v>#N/A</v>
      </c>
      <c r="G35" s="4"/>
      <c r="H35" s="4"/>
      <c r="I35" s="4"/>
      <c r="J35" s="4"/>
      <c r="K35" s="4"/>
    </row>
    <row r="36" s="78" customFormat="1" ht="14.25">
      <c r="A36" s="135">
        <v>45094</v>
      </c>
      <c r="B36" s="115"/>
      <c r="C36" s="115"/>
      <c r="D36" s="136"/>
      <c r="E36" s="136"/>
      <c r="F36" s="115"/>
      <c r="G36" s="115"/>
      <c r="H36" s="115"/>
      <c r="I36" s="115"/>
      <c r="J36" s="115"/>
      <c r="K36" s="115"/>
    </row>
    <row r="37" ht="14.25" outlineLevel="1">
      <c r="B37" s="44" t="s">
        <v>164</v>
      </c>
      <c r="C37" s="44">
        <v>30</v>
      </c>
      <c r="D37" s="60">
        <v>-85</v>
      </c>
      <c r="E37" s="60">
        <f t="shared" si="2"/>
        <v>-2550</v>
      </c>
      <c r="F37" s="44"/>
      <c r="G37" s="44" t="s">
        <v>165</v>
      </c>
      <c r="H37" s="44">
        <v>13</v>
      </c>
      <c r="I37" s="60">
        <v>380</v>
      </c>
      <c r="J37" s="44" t="s">
        <v>166</v>
      </c>
      <c r="K37" s="60">
        <v>13927</v>
      </c>
    </row>
    <row r="38" ht="14.25" outlineLevel="1">
      <c r="B38" s="44" t="s">
        <v>139</v>
      </c>
      <c r="C38" s="44">
        <v>12</v>
      </c>
      <c r="D38" s="60">
        <v>-25</v>
      </c>
      <c r="E38" s="60">
        <f t="shared" si="2"/>
        <v>-300</v>
      </c>
      <c r="F38" s="44"/>
      <c r="G38" s="44"/>
      <c r="H38" s="44"/>
      <c r="I38" s="44"/>
      <c r="J38" s="44"/>
      <c r="K38" s="60"/>
    </row>
    <row r="39" ht="14.25" outlineLevel="1">
      <c r="B39" s="44" t="s">
        <v>167</v>
      </c>
      <c r="C39" s="44">
        <v>1</v>
      </c>
      <c r="D39" s="60">
        <v>-640</v>
      </c>
      <c r="E39" s="60">
        <f t="shared" si="2"/>
        <v>-640</v>
      </c>
      <c r="F39" s="44"/>
      <c r="G39" s="44"/>
      <c r="H39" s="44"/>
      <c r="I39" s="44"/>
      <c r="J39" s="44"/>
      <c r="K39" s="44"/>
    </row>
    <row r="40" ht="14.25" outlineLevel="1">
      <c r="B40" s="44" t="s">
        <v>168</v>
      </c>
      <c r="C40" s="44">
        <v>2</v>
      </c>
      <c r="D40" s="60">
        <v>-1380</v>
      </c>
      <c r="E40" s="60">
        <f t="shared" si="2"/>
        <v>-2760</v>
      </c>
      <c r="F40" s="44"/>
      <c r="G40" s="44"/>
      <c r="H40" s="44"/>
      <c r="I40" s="44"/>
      <c r="J40" s="44"/>
      <c r="K40" s="44"/>
    </row>
    <row r="41" ht="14.25" outlineLevel="1">
      <c r="B41" s="44" t="s">
        <v>169</v>
      </c>
      <c r="C41" s="44">
        <v>3</v>
      </c>
      <c r="D41" s="60">
        <v>-1260</v>
      </c>
      <c r="E41" s="60">
        <f t="shared" si="2"/>
        <v>-3780</v>
      </c>
      <c r="F41" s="44"/>
      <c r="G41" s="44"/>
      <c r="H41" s="44"/>
      <c r="I41" s="44"/>
      <c r="J41" s="44"/>
      <c r="K41" s="44"/>
    </row>
    <row r="42" ht="14.25" outlineLevel="1">
      <c r="B42" s="44"/>
      <c r="C42" s="44"/>
      <c r="D42" s="60"/>
      <c r="E42" s="60"/>
      <c r="F42" s="44"/>
      <c r="G42" s="44"/>
      <c r="H42" s="44"/>
      <c r="I42" s="44"/>
      <c r="J42" s="44"/>
      <c r="K42" s="44"/>
    </row>
    <row r="43" ht="14.25" outlineLevel="1">
      <c r="B43" s="44"/>
      <c r="C43" s="44"/>
      <c r="D43" s="60"/>
      <c r="E43" s="60"/>
      <c r="F43" s="44"/>
      <c r="G43" s="44"/>
      <c r="H43" s="44"/>
      <c r="I43" s="44"/>
      <c r="J43" s="44"/>
      <c r="K43" s="60"/>
    </row>
    <row r="44" ht="14.25">
      <c r="B44" s="44"/>
      <c r="C44" s="44"/>
      <c r="D44" s="60"/>
      <c r="E44" s="60"/>
      <c r="F44" s="44"/>
      <c r="G44" s="44"/>
      <c r="H44" s="44"/>
      <c r="I44" s="44"/>
      <c r="J44" s="107" t="s">
        <v>163</v>
      </c>
      <c r="K44" s="137">
        <f>SUM(K37,K38)</f>
        <v>13927</v>
      </c>
    </row>
    <row r="45" ht="14.25">
      <c r="B45" s="87" t="s">
        <v>146</v>
      </c>
      <c r="C45" s="122"/>
      <c r="D45" s="123"/>
      <c r="E45" s="63">
        <f>SUM(E37:E44)</f>
        <v>-10030</v>
      </c>
      <c r="F45" s="44"/>
      <c r="G45" s="44"/>
      <c r="H45" s="44"/>
      <c r="I45" s="44"/>
      <c r="J45" s="138" t="s">
        <v>147</v>
      </c>
      <c r="K45" s="139">
        <f>SUM(E45,K44)</f>
        <v>3897</v>
      </c>
    </row>
    <row r="46" ht="14.25">
      <c r="A46" s="135">
        <v>45106</v>
      </c>
      <c r="B46" s="115"/>
      <c r="C46" s="115"/>
      <c r="D46" s="136"/>
      <c r="E46" s="136"/>
      <c r="F46" s="115"/>
      <c r="G46" s="115"/>
      <c r="H46" s="115"/>
      <c r="I46" s="115"/>
      <c r="J46" s="115"/>
      <c r="K46" s="115"/>
    </row>
    <row r="47" ht="14.25" hidden="1" outlineLevel="1">
      <c r="B47" s="44" t="s">
        <v>170</v>
      </c>
      <c r="C47" s="44">
        <v>30</v>
      </c>
      <c r="D47" s="60">
        <v>-60</v>
      </c>
      <c r="E47" s="60">
        <f t="shared" ref="E47:E52" si="3">MMULT(C47,D47)</f>
        <v>-1800</v>
      </c>
      <c r="F47" s="44"/>
      <c r="G47" s="44" t="s">
        <v>171</v>
      </c>
      <c r="H47" s="44">
        <v>12.5</v>
      </c>
      <c r="I47" s="44">
        <v>380</v>
      </c>
      <c r="J47" s="44">
        <v>3.1000000000000001</v>
      </c>
      <c r="K47" s="60">
        <v>14954</v>
      </c>
    </row>
    <row r="48" ht="14.25" hidden="1" outlineLevel="1">
      <c r="B48" s="44" t="s">
        <v>167</v>
      </c>
      <c r="C48" s="44">
        <v>1</v>
      </c>
      <c r="D48" s="60">
        <v>-640</v>
      </c>
      <c r="E48" s="60">
        <f t="shared" si="3"/>
        <v>-640</v>
      </c>
      <c r="F48" s="44"/>
      <c r="G48" s="44" t="s">
        <v>172</v>
      </c>
      <c r="H48" s="44" t="s">
        <v>173</v>
      </c>
      <c r="I48" s="44" t="s">
        <v>173</v>
      </c>
      <c r="J48" s="44" t="s">
        <v>109</v>
      </c>
      <c r="K48" s="60">
        <v>3800</v>
      </c>
    </row>
    <row r="49" ht="14.25" hidden="1" outlineLevel="1">
      <c r="B49" s="44" t="s">
        <v>174</v>
      </c>
      <c r="C49" s="44">
        <v>2</v>
      </c>
      <c r="D49" s="60">
        <v>-1380</v>
      </c>
      <c r="E49" s="60">
        <f t="shared" si="3"/>
        <v>-2760</v>
      </c>
      <c r="F49" s="44"/>
      <c r="G49" s="44"/>
      <c r="H49" s="44"/>
      <c r="I49" s="44"/>
      <c r="J49" s="44"/>
      <c r="K49" s="44"/>
    </row>
    <row r="50" ht="14.25" hidden="1" outlineLevel="1">
      <c r="B50" s="44" t="s">
        <v>175</v>
      </c>
      <c r="C50" s="44">
        <v>3</v>
      </c>
      <c r="D50" s="60">
        <v>-1260</v>
      </c>
      <c r="E50" s="60">
        <f t="shared" si="3"/>
        <v>-3780</v>
      </c>
      <c r="F50" s="44"/>
      <c r="G50" s="44"/>
      <c r="H50" s="44"/>
      <c r="I50" s="44"/>
      <c r="J50" s="44"/>
      <c r="K50" s="44"/>
    </row>
    <row r="51" ht="14.25" hidden="1" outlineLevel="1">
      <c r="B51" s="44" t="s">
        <v>139</v>
      </c>
      <c r="C51" s="44">
        <v>12</v>
      </c>
      <c r="D51" s="60">
        <v>-25</v>
      </c>
      <c r="E51" s="60">
        <f t="shared" si="3"/>
        <v>-300</v>
      </c>
      <c r="F51" s="44"/>
      <c r="G51" s="44"/>
      <c r="H51" s="44"/>
      <c r="I51" s="44"/>
      <c r="J51" s="44"/>
      <c r="K51" s="44"/>
    </row>
    <row r="52" ht="14.25" hidden="1" outlineLevel="1">
      <c r="B52" s="44" t="s">
        <v>176</v>
      </c>
      <c r="C52" s="44">
        <v>1</v>
      </c>
      <c r="D52" s="60">
        <v>-100</v>
      </c>
      <c r="E52" s="60">
        <f t="shared" si="3"/>
        <v>-100</v>
      </c>
      <c r="F52" s="44"/>
      <c r="G52" s="44"/>
      <c r="H52" s="44"/>
      <c r="I52" s="44"/>
      <c r="J52" s="44"/>
      <c r="K52" s="44"/>
    </row>
    <row r="53" ht="14.25" hidden="1" outlineLevel="1">
      <c r="B53" s="44"/>
      <c r="C53" s="44"/>
      <c r="D53" s="60"/>
      <c r="E53" s="60"/>
      <c r="F53" s="44"/>
      <c r="G53" s="44"/>
      <c r="H53" s="44"/>
      <c r="I53" s="44"/>
      <c r="J53" s="44"/>
      <c r="K53" s="44"/>
    </row>
    <row r="54" ht="14.25" collapsed="1">
      <c r="B54" s="44"/>
      <c r="C54" s="44"/>
      <c r="D54" s="60"/>
      <c r="E54" s="60"/>
      <c r="F54" s="44"/>
      <c r="G54" s="44"/>
      <c r="H54" s="44"/>
      <c r="I54" s="44"/>
      <c r="J54" s="107" t="s">
        <v>163</v>
      </c>
      <c r="K54" s="140">
        <v>18754</v>
      </c>
    </row>
    <row r="55" ht="14.25">
      <c r="B55" s="87" t="s">
        <v>146</v>
      </c>
      <c r="C55" s="122"/>
      <c r="D55" s="123"/>
      <c r="E55" s="63">
        <f>SUM(E47:E54)</f>
        <v>-9380</v>
      </c>
      <c r="F55" s="44"/>
      <c r="G55" s="44"/>
      <c r="H55" s="44"/>
      <c r="I55" s="44"/>
      <c r="J55" s="138" t="s">
        <v>147</v>
      </c>
      <c r="K55" s="126">
        <f>SUM(K54,E55)</f>
        <v>9374</v>
      </c>
    </row>
    <row r="56" ht="14.25">
      <c r="A56" s="141">
        <v>45176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</row>
    <row r="57" ht="14.25">
      <c r="B57" s="44" t="s">
        <v>177</v>
      </c>
      <c r="C57" s="44">
        <v>50</v>
      </c>
      <c r="D57" s="60">
        <v>-60</v>
      </c>
      <c r="E57" s="60">
        <f t="shared" ref="E57:E65" si="4">MMULT(C57,D57)</f>
        <v>-3000</v>
      </c>
      <c r="F57" s="44"/>
      <c r="G57" s="44" t="s">
        <v>178</v>
      </c>
      <c r="H57" s="44">
        <v>27</v>
      </c>
      <c r="I57" s="44">
        <v>380</v>
      </c>
      <c r="J57" s="44">
        <v>2.7000000000000002</v>
      </c>
      <c r="K57" s="60">
        <v>27939</v>
      </c>
    </row>
    <row r="58" ht="14.25">
      <c r="B58" s="44" t="s">
        <v>179</v>
      </c>
      <c r="C58" s="44">
        <v>2</v>
      </c>
      <c r="D58" s="60">
        <v>-650</v>
      </c>
      <c r="E58" s="60">
        <f t="shared" si="4"/>
        <v>-1300</v>
      </c>
      <c r="F58" s="44"/>
      <c r="G58" s="44" t="s">
        <v>180</v>
      </c>
      <c r="H58" s="44">
        <v>10</v>
      </c>
      <c r="I58" s="44">
        <v>380</v>
      </c>
      <c r="J58" s="44">
        <v>2.7000000000000002</v>
      </c>
      <c r="K58" s="60">
        <v>10663</v>
      </c>
    </row>
    <row r="59" ht="14.25">
      <c r="B59" s="44" t="s">
        <v>181</v>
      </c>
      <c r="C59" s="44">
        <v>3</v>
      </c>
      <c r="D59" s="60">
        <v>-1410</v>
      </c>
      <c r="E59" s="60">
        <f t="shared" si="4"/>
        <v>-4230</v>
      </c>
      <c r="F59" s="44"/>
      <c r="G59" s="44" t="s">
        <v>182</v>
      </c>
      <c r="H59" s="44">
        <v>3</v>
      </c>
      <c r="I59" s="44">
        <v>380</v>
      </c>
      <c r="J59" s="44">
        <v>2.7000000000000002</v>
      </c>
      <c r="K59" s="60">
        <v>2883</v>
      </c>
    </row>
    <row r="60" ht="14.25">
      <c r="B60" s="44" t="s">
        <v>183</v>
      </c>
      <c r="C60" s="44">
        <v>1</v>
      </c>
      <c r="D60" s="60">
        <v>-438.82999999999998</v>
      </c>
      <c r="E60" s="60">
        <f t="shared" si="4"/>
        <v>-438.82999999999998</v>
      </c>
      <c r="F60" s="44"/>
      <c r="G60" s="44"/>
      <c r="H60" s="44"/>
      <c r="I60" s="44"/>
      <c r="J60" s="44"/>
      <c r="K60" s="60"/>
    </row>
    <row r="61" ht="14.25">
      <c r="B61" s="44" t="s">
        <v>184</v>
      </c>
      <c r="C61" s="44">
        <v>3</v>
      </c>
      <c r="D61" s="60">
        <v>-1001.53</v>
      </c>
      <c r="E61" s="60">
        <f t="shared" si="4"/>
        <v>-3004.5900000000001</v>
      </c>
      <c r="F61" s="44"/>
      <c r="G61" s="44"/>
      <c r="H61" s="44"/>
      <c r="I61" s="44"/>
      <c r="J61" s="44"/>
      <c r="K61" s="60"/>
    </row>
    <row r="62" ht="14.25">
      <c r="B62" s="44" t="s">
        <v>185</v>
      </c>
      <c r="C62" s="44">
        <v>5</v>
      </c>
      <c r="D62" s="60">
        <v>-1280</v>
      </c>
      <c r="E62" s="60">
        <f t="shared" si="4"/>
        <v>-6400</v>
      </c>
      <c r="F62" s="44"/>
      <c r="G62" s="44"/>
      <c r="H62" s="44"/>
      <c r="I62" s="44"/>
      <c r="J62" s="44"/>
      <c r="K62" s="60"/>
    </row>
    <row r="63" ht="14.25">
      <c r="B63" s="44" t="s">
        <v>139</v>
      </c>
      <c r="C63" s="44">
        <v>12</v>
      </c>
      <c r="D63" s="60">
        <v>-25</v>
      </c>
      <c r="E63" s="60">
        <f t="shared" si="4"/>
        <v>-300</v>
      </c>
      <c r="F63" s="44"/>
      <c r="G63" s="44"/>
      <c r="H63" s="44"/>
      <c r="I63" s="44"/>
      <c r="J63" s="44"/>
      <c r="K63" s="60"/>
    </row>
    <row r="64" ht="14.25">
      <c r="B64" s="44" t="s">
        <v>186</v>
      </c>
      <c r="C64" s="44">
        <v>1</v>
      </c>
      <c r="D64" s="60">
        <v>-145</v>
      </c>
      <c r="E64" s="60">
        <f t="shared" si="4"/>
        <v>-145</v>
      </c>
      <c r="F64" s="44"/>
      <c r="G64" s="44"/>
      <c r="H64" s="44"/>
      <c r="I64" s="44"/>
      <c r="J64" s="44"/>
      <c r="K64" s="60"/>
    </row>
    <row r="65" ht="14.25">
      <c r="B65" s="44" t="s">
        <v>187</v>
      </c>
      <c r="C65" s="44">
        <v>2</v>
      </c>
      <c r="D65" s="60">
        <v>-150</v>
      </c>
      <c r="E65" s="60">
        <f t="shared" si="4"/>
        <v>-300</v>
      </c>
      <c r="F65" s="44"/>
      <c r="G65" s="44"/>
      <c r="H65" s="44"/>
      <c r="I65" s="44"/>
      <c r="J65" s="44"/>
      <c r="K65" s="60"/>
    </row>
    <row r="66" ht="14.25">
      <c r="B66" s="44"/>
      <c r="C66" s="44"/>
      <c r="D66" s="60"/>
      <c r="E66" s="60"/>
      <c r="F66" s="44"/>
      <c r="G66" s="44"/>
      <c r="H66" s="44"/>
      <c r="I66" s="44"/>
      <c r="J66" s="44"/>
      <c r="K66" s="60"/>
    </row>
    <row r="67" ht="14.25">
      <c r="B67" s="44"/>
      <c r="C67" s="44"/>
      <c r="D67" s="60"/>
      <c r="E67" s="60"/>
      <c r="F67" s="44"/>
      <c r="G67" s="44"/>
      <c r="H67" s="44"/>
      <c r="I67" s="44"/>
      <c r="J67" s="44"/>
      <c r="K67" s="60"/>
    </row>
    <row r="68" ht="14.25">
      <c r="B68" s="44"/>
      <c r="C68" s="44"/>
      <c r="D68" s="60"/>
      <c r="E68" s="60"/>
      <c r="F68" s="44"/>
      <c r="G68" s="44"/>
      <c r="H68" s="44"/>
      <c r="I68" s="44"/>
      <c r="J68" s="107" t="s">
        <v>154</v>
      </c>
      <c r="K68" s="140">
        <f>SUM(K57:K67)</f>
        <v>41485</v>
      </c>
    </row>
    <row r="69" ht="14.25">
      <c r="B69" s="87" t="s">
        <v>146</v>
      </c>
      <c r="C69" s="122"/>
      <c r="D69" s="123"/>
      <c r="E69" s="63">
        <f>SUM(E57:E68)</f>
        <v>-19118.419999999998</v>
      </c>
      <c r="F69" s="44"/>
      <c r="G69" s="44"/>
      <c r="H69" s="44"/>
      <c r="I69" s="44"/>
      <c r="J69" s="138" t="s">
        <v>147</v>
      </c>
      <c r="K69" s="126">
        <f>SUM(K68,E69)</f>
        <v>22366.580000000002</v>
      </c>
    </row>
    <row r="70" ht="14.2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</row>
    <row r="71" ht="14.25"/>
    <row r="72" ht="14.25"/>
    <row r="73" ht="14.25"/>
  </sheetData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C22" activeCellId="0" sqref="C22"/>
    </sheetView>
  </sheetViews>
  <sheetFormatPr defaultRowHeight="14.25"/>
  <cols>
    <col customWidth="1" min="1" max="1" width="10.85546875"/>
    <col bestFit="1" min="2" max="2" width="11"/>
    <col customWidth="1" min="3" max="3" width="17"/>
    <col customWidth="1" min="4" max="4" width="16.7109375"/>
    <col customWidth="1" min="5" max="5" width="31"/>
    <col bestFit="1" min="6" max="6" width="11"/>
    <col customWidth="1" min="7" max="7" width="21.57421875"/>
    <col bestFit="1" min="8" max="8" width="11.57421875"/>
  </cols>
  <sheetData>
    <row r="1">
      <c r="A1" s="122" t="s">
        <v>188</v>
      </c>
      <c r="B1" s="1" t="s">
        <v>1</v>
      </c>
      <c r="C1" s="138" t="s">
        <v>2</v>
      </c>
      <c r="D1" s="138" t="s">
        <v>3</v>
      </c>
      <c r="E1" s="138" t="s">
        <v>4</v>
      </c>
      <c r="F1" s="142" t="s">
        <v>5</v>
      </c>
      <c r="G1" s="3" t="s">
        <v>189</v>
      </c>
      <c r="H1" s="3" t="s">
        <v>7</v>
      </c>
    </row>
    <row r="2">
      <c r="A2" s="92"/>
      <c r="B2" s="143">
        <v>0.5</v>
      </c>
      <c r="C2" s="44" t="s">
        <v>45</v>
      </c>
      <c r="D2" s="44"/>
      <c r="E2" s="44" t="s">
        <v>9</v>
      </c>
      <c r="F2" s="44"/>
      <c r="G2" s="77">
        <v>1.1279999999999999</v>
      </c>
      <c r="H2" s="144">
        <v>733</v>
      </c>
    </row>
    <row r="3">
      <c r="A3" s="145"/>
      <c r="B3" s="45">
        <v>2</v>
      </c>
      <c r="C3" s="92" t="s">
        <v>190</v>
      </c>
      <c r="D3" s="92" t="s">
        <v>59</v>
      </c>
      <c r="E3" s="92"/>
      <c r="F3" s="44" t="s">
        <v>10</v>
      </c>
      <c r="G3" s="44" t="s">
        <v>191</v>
      </c>
      <c r="H3" s="60">
        <v>3328</v>
      </c>
    </row>
    <row r="4">
      <c r="A4" s="145"/>
      <c r="B4" s="146">
        <v>2</v>
      </c>
      <c r="C4" s="4" t="s">
        <v>49</v>
      </c>
      <c r="D4" s="4" t="s">
        <v>50</v>
      </c>
      <c r="E4" s="33" t="s">
        <v>51</v>
      </c>
      <c r="F4" s="67" t="s">
        <v>10</v>
      </c>
      <c r="G4" s="70" t="s">
        <v>192</v>
      </c>
      <c r="H4" s="60">
        <v>3305</v>
      </c>
    </row>
    <row r="5">
      <c r="A5" s="145"/>
      <c r="B5" s="45">
        <v>4</v>
      </c>
      <c r="C5" s="44" t="s">
        <v>58</v>
      </c>
      <c r="D5" s="44" t="s">
        <v>59</v>
      </c>
      <c r="E5" s="77"/>
      <c r="F5" s="44" t="s">
        <v>10</v>
      </c>
      <c r="G5" s="44" t="s">
        <v>193</v>
      </c>
      <c r="H5" s="60">
        <v>7532</v>
      </c>
    </row>
    <row r="6">
      <c r="A6" s="145"/>
      <c r="B6" s="45">
        <v>2</v>
      </c>
      <c r="C6" s="44" t="s">
        <v>53</v>
      </c>
      <c r="D6" s="44"/>
      <c r="E6" s="44"/>
      <c r="F6" s="44" t="s">
        <v>10</v>
      </c>
      <c r="G6" s="44"/>
      <c r="H6" s="60">
        <v>5570</v>
      </c>
    </row>
    <row r="7">
      <c r="A7" s="145"/>
      <c r="B7" s="45">
        <v>1</v>
      </c>
      <c r="C7" s="92" t="s">
        <v>54</v>
      </c>
      <c r="D7" s="92"/>
      <c r="E7" s="92"/>
      <c r="F7" s="44" t="s">
        <v>10</v>
      </c>
      <c r="G7" s="44">
        <v>2.2930000000000001</v>
      </c>
      <c r="H7" s="60">
        <v>1490</v>
      </c>
    </row>
    <row r="8">
      <c r="A8" s="145"/>
      <c r="B8" s="147">
        <v>1</v>
      </c>
      <c r="C8" s="19" t="s">
        <v>194</v>
      </c>
      <c r="D8" s="19"/>
      <c r="E8" s="33" t="s">
        <v>195</v>
      </c>
      <c r="F8" s="67" t="s">
        <v>10</v>
      </c>
      <c r="G8" s="148" t="s">
        <v>196</v>
      </c>
      <c r="H8" s="60">
        <v>1995</v>
      </c>
    </row>
    <row r="9">
      <c r="A9" s="145"/>
      <c r="B9" s="147">
        <v>1.5</v>
      </c>
      <c r="C9" s="19" t="s">
        <v>43</v>
      </c>
      <c r="D9" s="19"/>
      <c r="E9" s="33" t="s">
        <v>9</v>
      </c>
      <c r="F9" s="67" t="s">
        <v>10</v>
      </c>
      <c r="G9" s="44">
        <v>2.4049999999999998</v>
      </c>
      <c r="H9" s="60">
        <v>2363</v>
      </c>
    </row>
    <row r="10">
      <c r="A10" s="145"/>
      <c r="B10" s="122">
        <f>SUM(B2:B9)</f>
        <v>14</v>
      </c>
      <c r="C10" s="149"/>
      <c r="D10" s="149"/>
      <c r="E10" s="149"/>
      <c r="F10" s="122"/>
      <c r="G10" s="122"/>
      <c r="H10" s="150">
        <f>SUM(H3:H9)</f>
        <v>25583</v>
      </c>
    </row>
    <row r="11">
      <c r="A11" s="145"/>
      <c r="B11" s="44"/>
      <c r="C11" s="44"/>
      <c r="D11" s="44"/>
      <c r="E11" s="44"/>
      <c r="F11" s="44"/>
      <c r="G11" s="44"/>
      <c r="H11" s="44"/>
    </row>
    <row r="12">
      <c r="A12" s="145"/>
      <c r="B12" s="44"/>
      <c r="C12" s="44"/>
      <c r="D12" s="44"/>
      <c r="E12" s="44"/>
      <c r="F12" s="44"/>
      <c r="G12" s="44"/>
      <c r="H12" s="44"/>
    </row>
    <row r="13">
      <c r="A13" s="145"/>
      <c r="B13" s="44"/>
      <c r="C13" s="44"/>
      <c r="D13" s="44"/>
      <c r="E13" s="44"/>
      <c r="F13" s="44"/>
      <c r="G13" s="44"/>
      <c r="H13" s="44"/>
    </row>
    <row r="14">
      <c r="A14" s="145"/>
      <c r="B14" s="44"/>
      <c r="C14" s="44"/>
      <c r="D14" s="44"/>
      <c r="E14" s="44"/>
      <c r="F14" s="44"/>
      <c r="G14" s="44"/>
      <c r="H14" s="44"/>
    </row>
    <row r="15">
      <c r="A15" s="145"/>
      <c r="B15" s="44"/>
      <c r="C15" s="44"/>
      <c r="D15" s="44"/>
      <c r="E15" s="44"/>
      <c r="F15" s="44"/>
      <c r="G15" s="44"/>
      <c r="H15" s="44"/>
    </row>
    <row r="16">
      <c r="A16" s="145"/>
      <c r="B16" s="44"/>
      <c r="C16" s="44"/>
      <c r="D16" s="44"/>
      <c r="E16" s="44"/>
      <c r="F16" s="44"/>
      <c r="G16" s="44"/>
      <c r="H16" s="44"/>
    </row>
    <row r="17">
      <c r="A17" s="145"/>
      <c r="B17" s="44"/>
      <c r="C17" s="44"/>
      <c r="D17" s="44"/>
      <c r="E17" s="44"/>
      <c r="F17" s="44"/>
      <c r="G17" s="44"/>
      <c r="H17" s="44"/>
    </row>
    <row r="18">
      <c r="A18" s="145"/>
      <c r="B18" s="44"/>
      <c r="C18" s="44"/>
      <c r="D18" s="44"/>
      <c r="E18" s="44"/>
      <c r="F18" s="44"/>
      <c r="G18" s="44"/>
      <c r="H18" s="44"/>
    </row>
    <row r="19">
      <c r="A19" s="145"/>
      <c r="B19" s="44"/>
      <c r="C19" s="44"/>
      <c r="D19" s="44"/>
      <c r="E19" s="44"/>
      <c r="F19" s="44"/>
      <c r="G19" s="44"/>
      <c r="H19" s="44"/>
    </row>
    <row r="20">
      <c r="A20" s="145"/>
      <c r="B20" s="44"/>
      <c r="C20" s="44"/>
      <c r="D20" s="44"/>
      <c r="E20" s="44"/>
      <c r="F20" s="44"/>
      <c r="G20" s="44"/>
      <c r="H20" s="44"/>
    </row>
    <row r="21">
      <c r="A21" s="145"/>
      <c r="B21" s="44"/>
      <c r="C21" s="44"/>
      <c r="D21" s="44"/>
      <c r="E21" s="44"/>
      <c r="F21" s="44"/>
      <c r="G21" s="44"/>
      <c r="H21" s="44"/>
    </row>
    <row r="22">
      <c r="A22" s="145"/>
      <c r="B22" s="44"/>
      <c r="C22" s="44"/>
      <c r="D22" s="44"/>
      <c r="E22" s="44"/>
      <c r="F22" s="44"/>
      <c r="G22" s="44"/>
      <c r="H22" s="44"/>
    </row>
    <row r="23">
      <c r="A23" s="145"/>
      <c r="B23" s="44"/>
      <c r="C23" s="44"/>
      <c r="D23" s="44"/>
      <c r="E23" s="44"/>
      <c r="F23" s="44"/>
      <c r="G23" s="44"/>
      <c r="H23" s="44"/>
    </row>
    <row r="24">
      <c r="A24" s="145"/>
      <c r="B24" s="44"/>
      <c r="C24" s="44"/>
      <c r="D24" s="44"/>
      <c r="E24" s="44"/>
      <c r="F24" s="44"/>
      <c r="G24" s="44"/>
      <c r="H24" s="44"/>
    </row>
    <row r="25">
      <c r="A25" s="145"/>
      <c r="B25" s="44"/>
      <c r="C25" s="44"/>
      <c r="D25" s="44"/>
      <c r="E25" s="44"/>
      <c r="F25" s="44"/>
      <c r="G25" s="44"/>
      <c r="H25" s="44"/>
    </row>
    <row r="26">
      <c r="A26" s="145"/>
      <c r="B26" s="44"/>
      <c r="C26" s="44"/>
      <c r="D26" s="44"/>
      <c r="E26" s="44"/>
      <c r="F26" s="44"/>
      <c r="G26" s="44"/>
      <c r="H26" s="44"/>
    </row>
    <row r="27">
      <c r="A27" s="77"/>
      <c r="B27" s="44"/>
      <c r="C27" s="44"/>
      <c r="D27" s="44"/>
      <c r="E27" s="44"/>
      <c r="F27" s="44"/>
      <c r="G27" s="44"/>
      <c r="H27" s="44"/>
    </row>
    <row r="28">
      <c r="B28" s="36"/>
    </row>
  </sheetData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R23" activeCellId="0" sqref="R23"/>
    </sheetView>
  </sheetViews>
  <sheetFormatPr defaultRowHeight="14.25"/>
  <cols>
    <col bestFit="1" customWidth="1" min="1" max="1" width="10.140625"/>
    <col customWidth="1" min="2" max="2" width="22.57421875"/>
    <col customWidth="1" min="3" max="4" width="11.85546875"/>
    <col customWidth="1" min="5" max="5" width="13.7109375"/>
    <col customWidth="1" min="6" max="6" style="36" width="6"/>
    <col customWidth="1" min="7" max="7" width="16.140625"/>
    <col customWidth="1" min="8" max="8" width="15"/>
    <col customWidth="1" min="9" max="9" style="151" width="10.7109375"/>
    <col customWidth="1" min="10" max="10" style="151" width="12.85546875"/>
    <col customWidth="1" min="11" max="11" width="17"/>
    <col customWidth="1" min="15" max="15" width="13.00390625"/>
    <col customWidth="1" min="16" max="16" width="13.7109375"/>
  </cols>
  <sheetData>
    <row r="3">
      <c r="A3" s="120" t="s">
        <v>197</v>
      </c>
      <c r="B3" s="62" t="s">
        <v>129</v>
      </c>
      <c r="C3" s="122" t="s">
        <v>1</v>
      </c>
      <c r="D3" s="122" t="s">
        <v>130</v>
      </c>
      <c r="E3" s="122" t="s">
        <v>7</v>
      </c>
      <c r="F3" s="44" t="s">
        <v>198</v>
      </c>
      <c r="G3" s="138" t="s">
        <v>199</v>
      </c>
      <c r="H3" s="152" t="s">
        <v>200</v>
      </c>
      <c r="I3" s="152" t="s">
        <v>201</v>
      </c>
      <c r="J3" s="152" t="s">
        <v>202</v>
      </c>
      <c r="K3" s="138" t="s">
        <v>203</v>
      </c>
    </row>
    <row r="4">
      <c r="A4" s="153"/>
      <c r="B4" s="124" t="s">
        <v>204</v>
      </c>
      <c r="C4" s="13">
        <v>15</v>
      </c>
      <c r="D4" s="154">
        <v>-300</v>
      </c>
      <c r="E4" s="154">
        <f t="shared" ref="E4:E10" si="5">MMULT(C4,D4)</f>
        <v>-4500</v>
      </c>
      <c r="G4" s="155" t="s">
        <v>205</v>
      </c>
      <c r="H4" s="155">
        <v>14</v>
      </c>
      <c r="I4" s="156">
        <v>2.7999999999999998</v>
      </c>
      <c r="J4" s="157">
        <v>650</v>
      </c>
      <c r="K4" s="158">
        <f>PRODUCT(H4,I4,J4)</f>
        <v>25479.999999999996</v>
      </c>
      <c r="M4" s="159"/>
      <c r="N4" s="160" t="s">
        <v>206</v>
      </c>
      <c r="O4" s="160" t="s">
        <v>207</v>
      </c>
      <c r="P4" s="161"/>
    </row>
    <row r="5">
      <c r="A5" s="18"/>
      <c r="B5" s="119" t="s">
        <v>208</v>
      </c>
      <c r="C5" s="19">
        <v>1</v>
      </c>
      <c r="D5" s="101">
        <v>-600</v>
      </c>
      <c r="E5" s="162">
        <f t="shared" si="5"/>
        <v>-600</v>
      </c>
      <c r="G5" s="19"/>
      <c r="H5" s="19"/>
      <c r="I5" s="163"/>
      <c r="J5" s="164"/>
      <c r="K5" s="74"/>
      <c r="M5" s="165" t="s">
        <v>1</v>
      </c>
      <c r="N5" s="165" t="s">
        <v>209</v>
      </c>
      <c r="O5" s="165" t="s">
        <v>135</v>
      </c>
      <c r="P5" s="165" t="s">
        <v>7</v>
      </c>
    </row>
    <row r="6">
      <c r="A6" s="166">
        <v>44814</v>
      </c>
      <c r="B6" s="119" t="s">
        <v>210</v>
      </c>
      <c r="C6" s="19">
        <v>1</v>
      </c>
      <c r="D6" s="101">
        <v>-1960</v>
      </c>
      <c r="E6" s="162">
        <f t="shared" si="5"/>
        <v>-1960</v>
      </c>
      <c r="G6" s="19"/>
      <c r="H6" s="19"/>
      <c r="I6" s="163"/>
      <c r="J6" s="167"/>
      <c r="K6" s="119"/>
      <c r="M6" s="165">
        <v>14</v>
      </c>
      <c r="N6" s="165">
        <v>650</v>
      </c>
      <c r="O6" s="165">
        <v>2.7999999999999998</v>
      </c>
      <c r="P6" s="168">
        <f t="shared" ref="P6:P10" si="6">PRODUCT(M6,N6,O6)</f>
        <v>25480</v>
      </c>
    </row>
    <row r="7">
      <c r="A7" s="18"/>
      <c r="B7" s="169" t="s">
        <v>211</v>
      </c>
      <c r="C7" s="170">
        <v>2</v>
      </c>
      <c r="D7" s="171">
        <v>-1800</v>
      </c>
      <c r="E7" s="162">
        <f t="shared" si="5"/>
        <v>-3600</v>
      </c>
      <c r="G7" s="19"/>
      <c r="H7" s="19"/>
      <c r="I7" s="163"/>
      <c r="J7" s="167"/>
      <c r="K7" s="119"/>
      <c r="M7" s="165"/>
      <c r="N7" s="165"/>
      <c r="O7" s="165"/>
      <c r="P7" s="165">
        <f t="shared" si="6"/>
        <v>0</v>
      </c>
    </row>
    <row r="8">
      <c r="A8" s="172"/>
      <c r="B8" s="169" t="s">
        <v>212</v>
      </c>
      <c r="C8" s="170">
        <v>1</v>
      </c>
      <c r="D8" s="171">
        <v>-1200</v>
      </c>
      <c r="E8" s="162">
        <f t="shared" si="5"/>
        <v>-1200</v>
      </c>
      <c r="G8" s="74"/>
      <c r="H8" s="74"/>
      <c r="I8" s="173"/>
      <c r="J8" s="174"/>
      <c r="K8" s="175"/>
      <c r="M8" s="165"/>
      <c r="N8" s="165"/>
      <c r="O8" s="165"/>
      <c r="P8" s="165"/>
    </row>
    <row r="9">
      <c r="A9" s="18"/>
      <c r="B9" s="169" t="s">
        <v>213</v>
      </c>
      <c r="C9" s="170">
        <v>1</v>
      </c>
      <c r="D9" s="171">
        <v>-1830</v>
      </c>
      <c r="E9" s="154">
        <f t="shared" si="5"/>
        <v>-1830</v>
      </c>
      <c r="G9" s="19"/>
      <c r="H9" s="19"/>
      <c r="I9" s="163"/>
      <c r="J9" s="167"/>
      <c r="K9" s="119"/>
      <c r="M9" s="165"/>
      <c r="N9" s="165"/>
      <c r="O9" s="165"/>
      <c r="P9" s="165"/>
    </row>
    <row r="10">
      <c r="A10" s="18"/>
      <c r="B10" s="169" t="s">
        <v>214</v>
      </c>
      <c r="C10" s="170">
        <v>28</v>
      </c>
      <c r="D10" s="171">
        <v>-1</v>
      </c>
      <c r="E10" s="162">
        <f t="shared" si="5"/>
        <v>-28</v>
      </c>
      <c r="G10" s="19"/>
      <c r="H10" s="19"/>
      <c r="I10" s="163"/>
      <c r="J10" s="167"/>
      <c r="K10" s="119"/>
      <c r="M10" s="165"/>
      <c r="N10" s="165"/>
      <c r="O10" s="165"/>
      <c r="P10" s="165">
        <f t="shared" si="6"/>
        <v>0</v>
      </c>
    </row>
    <row r="11">
      <c r="A11" s="18"/>
      <c r="B11" s="169" t="s">
        <v>215</v>
      </c>
      <c r="C11" s="170">
        <v>2</v>
      </c>
      <c r="D11" s="171">
        <v>-300</v>
      </c>
      <c r="E11" s="162">
        <f>MMULT(C11,D11)</f>
        <v>-600</v>
      </c>
      <c r="G11" s="19"/>
      <c r="H11" s="19"/>
      <c r="I11" s="163"/>
      <c r="J11" s="167"/>
      <c r="K11" s="119"/>
      <c r="M11" s="176"/>
      <c r="N11" s="176"/>
      <c r="O11" s="176"/>
      <c r="P11" s="176"/>
    </row>
    <row r="12">
      <c r="A12" s="18"/>
      <c r="B12" s="177" t="s">
        <v>216</v>
      </c>
      <c r="C12" s="170">
        <v>2</v>
      </c>
      <c r="D12" s="170">
        <v>0</v>
      </c>
      <c r="E12" s="171">
        <v>0</v>
      </c>
      <c r="F12" s="178"/>
      <c r="G12" s="179"/>
      <c r="H12" s="179"/>
      <c r="I12" s="180"/>
      <c r="J12" s="181"/>
      <c r="K12" s="182"/>
      <c r="M12" s="176"/>
      <c r="N12" s="176"/>
      <c r="O12" s="176"/>
      <c r="P12" s="176"/>
    </row>
    <row r="13">
      <c r="A13" s="18"/>
      <c r="B13" s="183"/>
      <c r="C13" s="184"/>
      <c r="D13" s="184"/>
      <c r="E13" s="185"/>
      <c r="G13" s="19"/>
      <c r="H13" s="19"/>
      <c r="I13" s="163"/>
      <c r="J13" s="167"/>
      <c r="K13" s="119"/>
      <c r="M13" s="186"/>
      <c r="N13" s="186"/>
      <c r="O13" s="187" t="s">
        <v>28</v>
      </c>
      <c r="P13" s="188">
        <f>SUM(P6:P12)</f>
        <v>25480</v>
      </c>
    </row>
    <row r="14">
      <c r="A14" s="18"/>
      <c r="B14" s="189"/>
      <c r="C14" s="190"/>
      <c r="D14" s="190"/>
      <c r="E14" s="185"/>
      <c r="G14" s="19"/>
      <c r="H14" s="19"/>
      <c r="I14" s="163"/>
      <c r="J14" s="167"/>
      <c r="K14" s="119"/>
      <c r="M14" s="191"/>
      <c r="N14" s="191"/>
      <c r="O14" s="192" t="s">
        <v>217</v>
      </c>
      <c r="P14" s="193">
        <f>SUM(P13,P32)</f>
        <v>11162</v>
      </c>
    </row>
    <row r="15">
      <c r="A15" s="18"/>
      <c r="B15" s="189"/>
      <c r="C15" s="190"/>
      <c r="D15" s="190"/>
      <c r="E15" s="185"/>
      <c r="G15" s="19"/>
      <c r="H15" s="19"/>
      <c r="I15" s="163"/>
      <c r="J15" s="167"/>
      <c r="K15" s="119"/>
    </row>
    <row r="16">
      <c r="A16" s="18"/>
      <c r="B16" s="189"/>
      <c r="C16" s="190"/>
      <c r="D16" s="190"/>
      <c r="E16" s="185"/>
      <c r="G16" s="19"/>
      <c r="H16" s="19"/>
      <c r="I16" s="163"/>
      <c r="J16" s="167"/>
      <c r="K16" s="119"/>
    </row>
    <row r="17">
      <c r="A17" s="18"/>
      <c r="B17" s="189"/>
      <c r="C17" s="190"/>
      <c r="D17" s="190"/>
      <c r="E17" s="185"/>
      <c r="G17" s="19"/>
      <c r="H17" s="19"/>
      <c r="I17" s="163"/>
      <c r="J17" s="167"/>
      <c r="K17" s="119"/>
    </row>
    <row r="18">
      <c r="A18" s="18"/>
      <c r="B18" s="189"/>
      <c r="C18" s="190"/>
      <c r="D18" s="190"/>
      <c r="E18" s="185"/>
      <c r="G18" s="19"/>
      <c r="H18" s="19"/>
      <c r="I18" s="163"/>
      <c r="J18" s="167"/>
      <c r="K18" s="119"/>
    </row>
    <row r="19">
      <c r="A19" s="18"/>
      <c r="B19" s="189"/>
      <c r="C19" s="190"/>
      <c r="D19" s="190"/>
      <c r="E19" s="185"/>
      <c r="G19" s="19"/>
      <c r="H19" s="19"/>
      <c r="I19" s="163"/>
      <c r="J19" s="167"/>
      <c r="K19" s="119"/>
      <c r="M19" s="194"/>
      <c r="N19" s="194"/>
      <c r="O19" s="194"/>
      <c r="P19" s="194"/>
      <c r="Q19" s="195"/>
    </row>
    <row r="20">
      <c r="A20" s="18"/>
      <c r="B20" s="189"/>
      <c r="C20" s="190"/>
      <c r="D20" s="190"/>
      <c r="E20" s="185"/>
      <c r="G20" s="19"/>
      <c r="H20" s="19"/>
      <c r="I20" s="34"/>
      <c r="J20" s="196"/>
      <c r="K20" s="19"/>
      <c r="M20" s="197"/>
      <c r="N20" s="197" t="s">
        <v>218</v>
      </c>
      <c r="O20" s="197" t="s">
        <v>219</v>
      </c>
      <c r="P20" s="197"/>
      <c r="Q20" s="198"/>
    </row>
    <row r="21">
      <c r="A21" s="18"/>
      <c r="B21" s="189"/>
      <c r="C21" s="190"/>
      <c r="D21" s="190"/>
      <c r="E21" s="185"/>
      <c r="G21" s="19"/>
      <c r="H21" s="19"/>
      <c r="I21" s="34"/>
      <c r="J21" s="35"/>
      <c r="K21" s="19"/>
      <c r="M21" s="199" t="s">
        <v>219</v>
      </c>
      <c r="N21" s="199" t="s">
        <v>1</v>
      </c>
      <c r="O21" s="199" t="s">
        <v>130</v>
      </c>
      <c r="P21" s="199" t="s">
        <v>7</v>
      </c>
      <c r="Q21" s="200"/>
    </row>
    <row r="22">
      <c r="A22" s="18"/>
      <c r="B22" s="119"/>
      <c r="C22" s="19"/>
      <c r="D22" s="19"/>
      <c r="E22" s="19"/>
      <c r="G22" s="19"/>
      <c r="H22" s="19"/>
      <c r="I22" s="34"/>
      <c r="J22" s="34"/>
      <c r="K22" s="19"/>
      <c r="M22" s="199" t="s">
        <v>204</v>
      </c>
      <c r="N22" s="199">
        <v>15</v>
      </c>
      <c r="O22" s="201">
        <v>-300</v>
      </c>
      <c r="P22" s="201">
        <f t="shared" ref="P22:P28" si="7">MMULT(N22,O22)</f>
        <v>-4500</v>
      </c>
      <c r="Q22" s="200"/>
    </row>
    <row r="23">
      <c r="A23" s="18"/>
      <c r="B23" s="119"/>
      <c r="C23" s="19"/>
      <c r="D23" s="19"/>
      <c r="E23" s="19"/>
      <c r="G23" s="19"/>
      <c r="H23" s="19"/>
      <c r="I23" s="34"/>
      <c r="J23" s="34"/>
      <c r="K23" s="19"/>
      <c r="M23" s="199" t="s">
        <v>149</v>
      </c>
      <c r="N23" s="199">
        <v>1</v>
      </c>
      <c r="O23" s="201">
        <v>-1960</v>
      </c>
      <c r="P23" s="201">
        <f t="shared" si="7"/>
        <v>-1960</v>
      </c>
      <c r="Q23" s="200"/>
    </row>
    <row r="24">
      <c r="A24" s="172"/>
      <c r="B24" s="175"/>
      <c r="C24" s="74"/>
      <c r="D24" s="74"/>
      <c r="E24" s="74"/>
      <c r="G24" s="74"/>
      <c r="H24" s="74"/>
      <c r="I24" s="202"/>
      <c r="J24" s="202"/>
      <c r="K24" s="74"/>
      <c r="M24" s="199" t="s">
        <v>220</v>
      </c>
      <c r="N24" s="199">
        <v>1</v>
      </c>
      <c r="O24" s="201">
        <v>-1200</v>
      </c>
      <c r="P24" s="201">
        <f t="shared" si="7"/>
        <v>-1200</v>
      </c>
      <c r="Q24" s="200"/>
    </row>
    <row r="25">
      <c r="A25" s="18"/>
      <c r="B25" s="119"/>
      <c r="C25" s="19"/>
      <c r="D25" s="19"/>
      <c r="E25" s="19"/>
      <c r="G25" s="19"/>
      <c r="H25" s="19"/>
      <c r="I25" s="34"/>
      <c r="J25" s="34"/>
      <c r="K25" s="19"/>
      <c r="M25" s="199" t="s">
        <v>221</v>
      </c>
      <c r="N25" s="199">
        <v>1</v>
      </c>
      <c r="O25" s="201">
        <v>-1830</v>
      </c>
      <c r="P25" s="201">
        <f t="shared" si="7"/>
        <v>-1830</v>
      </c>
      <c r="Q25" s="203"/>
    </row>
    <row r="26">
      <c r="A26" s="18"/>
      <c r="B26" s="119"/>
      <c r="C26" s="19"/>
      <c r="D26" s="19"/>
      <c r="E26" s="19"/>
      <c r="G26" s="19"/>
      <c r="H26" s="19"/>
      <c r="I26" s="34"/>
      <c r="J26" s="34"/>
      <c r="K26" s="19"/>
      <c r="M26" s="199" t="s">
        <v>222</v>
      </c>
      <c r="N26" s="199">
        <v>2</v>
      </c>
      <c r="O26" s="201">
        <v>-1800</v>
      </c>
      <c r="P26" s="201">
        <f t="shared" si="7"/>
        <v>-3600</v>
      </c>
      <c r="Q26" s="200"/>
    </row>
    <row r="27">
      <c r="A27" s="18"/>
      <c r="B27" s="204"/>
      <c r="C27" s="4"/>
      <c r="D27" s="4"/>
      <c r="E27" s="4"/>
      <c r="G27" s="4"/>
      <c r="H27" s="4"/>
      <c r="I27" s="20"/>
      <c r="J27" s="20"/>
      <c r="K27" s="4"/>
      <c r="M27" s="199" t="s">
        <v>208</v>
      </c>
      <c r="N27" s="199">
        <v>1</v>
      </c>
      <c r="O27" s="201">
        <v>-600</v>
      </c>
      <c r="P27" s="201">
        <f t="shared" si="7"/>
        <v>-600</v>
      </c>
      <c r="Q27" s="200"/>
    </row>
    <row r="28">
      <c r="A28" s="13"/>
      <c r="B28" s="205" t="s">
        <v>219</v>
      </c>
      <c r="C28" s="206"/>
      <c r="D28" s="206"/>
      <c r="E28" s="207">
        <f>SUBTOTAL(109,E4:E11)</f>
        <v>-14318</v>
      </c>
      <c r="F28" s="208"/>
      <c r="G28" s="209"/>
      <c r="H28" s="209"/>
      <c r="I28" s="210"/>
      <c r="J28" s="210"/>
      <c r="K28" s="211"/>
      <c r="M28" s="199" t="s">
        <v>223</v>
      </c>
      <c r="N28" s="199">
        <v>1</v>
      </c>
      <c r="O28" s="201">
        <v>-628</v>
      </c>
      <c r="P28" s="201">
        <f t="shared" si="7"/>
        <v>-628</v>
      </c>
      <c r="Q28" s="200"/>
    </row>
    <row r="29">
      <c r="G29" s="3" t="s">
        <v>207</v>
      </c>
      <c r="H29" s="3"/>
      <c r="I29" s="3"/>
      <c r="J29" s="3"/>
      <c r="K29" s="212">
        <f>SUM(E28,K4)</f>
        <v>11161.999999999996</v>
      </c>
      <c r="M29" s="199"/>
      <c r="N29" s="199"/>
      <c r="O29" s="199"/>
      <c r="P29" s="199"/>
      <c r="Q29" s="200"/>
    </row>
    <row r="30" ht="14.25">
      <c r="M30" s="199"/>
      <c r="N30" s="199"/>
      <c r="O30" s="199"/>
      <c r="P30" s="199"/>
      <c r="Q30" s="200"/>
    </row>
    <row r="31" s="36" customFormat="1">
      <c r="I31" s="151"/>
      <c r="J31" s="151"/>
      <c r="M31" s="199"/>
      <c r="N31" s="199"/>
      <c r="O31" s="199"/>
      <c r="P31" s="199"/>
      <c r="Q31" s="200"/>
    </row>
    <row r="32" ht="14.25">
      <c r="M32" s="186"/>
      <c r="N32" s="186"/>
      <c r="O32" s="213" t="s">
        <v>28</v>
      </c>
      <c r="P32" s="214">
        <f>SUM(P22:P31)</f>
        <v>-14318</v>
      </c>
      <c r="Q32" s="200"/>
    </row>
  </sheetData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O38" activeCellId="0" sqref="O38"/>
    </sheetView>
  </sheetViews>
  <sheetFormatPr defaultRowHeight="14.25"/>
  <cols>
    <col customWidth="1" min="2" max="2" width="25.8515625"/>
    <col customWidth="1" min="3" max="3" width="13.140625"/>
    <col customWidth="1" min="4" max="4" width="11.85546875"/>
    <col customWidth="1" min="5" max="5" width="13.28125"/>
    <col customWidth="1" min="6" max="6" width="4.28125"/>
    <col customWidth="1" min="7" max="7" width="22.140625"/>
    <col customWidth="1" min="8" max="9" width="11.85546875"/>
    <col customWidth="1" min="10" max="10" width="14.140625"/>
    <col customWidth="1" min="11" max="11" width="11.85546875"/>
    <col customWidth="1" min="12" max="15" width="12.85546875"/>
  </cols>
  <sheetData>
    <row r="3">
      <c r="B3" s="122" t="s">
        <v>224</v>
      </c>
      <c r="C3" s="122" t="s">
        <v>225</v>
      </c>
      <c r="D3" s="122" t="s">
        <v>226</v>
      </c>
      <c r="E3" s="123" t="s">
        <v>227</v>
      </c>
      <c r="F3" s="215" t="s">
        <v>228</v>
      </c>
      <c r="G3" s="138" t="s">
        <v>229</v>
      </c>
      <c r="H3" s="138" t="s">
        <v>230</v>
      </c>
      <c r="I3" s="138" t="s">
        <v>231</v>
      </c>
      <c r="J3" s="138" t="s">
        <v>232</v>
      </c>
    </row>
    <row r="4" outlineLevel="1">
      <c r="B4" s="216" t="s">
        <v>233</v>
      </c>
      <c r="C4" s="216">
        <v>15</v>
      </c>
      <c r="D4" s="217">
        <v>-46</v>
      </c>
      <c r="E4" s="218">
        <f t="shared" ref="E4:E9" si="8">MMULT(C4,D4)</f>
        <v>-690</v>
      </c>
      <c r="F4" s="219"/>
      <c r="G4" s="31" t="s">
        <v>234</v>
      </c>
      <c r="H4" s="67">
        <v>1</v>
      </c>
      <c r="I4" s="60">
        <v>700</v>
      </c>
      <c r="J4" s="60">
        <v>700</v>
      </c>
      <c r="S4" s="36"/>
    </row>
    <row r="5" outlineLevel="1">
      <c r="B5" s="216" t="s">
        <v>235</v>
      </c>
      <c r="C5" s="216">
        <v>30</v>
      </c>
      <c r="D5" s="217">
        <v>-50</v>
      </c>
      <c r="E5" s="218">
        <f t="shared" si="8"/>
        <v>-1500</v>
      </c>
      <c r="F5" s="219"/>
      <c r="G5" s="86"/>
      <c r="H5" s="204">
        <v>2</v>
      </c>
      <c r="I5" s="220">
        <v>550</v>
      </c>
      <c r="J5" s="60">
        <f t="shared" ref="J5:J9" si="9">MMULT(H5,I5)</f>
        <v>1100</v>
      </c>
    </row>
    <row r="6" outlineLevel="1">
      <c r="B6" s="216" t="s">
        <v>236</v>
      </c>
      <c r="C6" s="216">
        <v>28</v>
      </c>
      <c r="D6" s="217">
        <v>-50</v>
      </c>
      <c r="E6" s="218">
        <f t="shared" si="8"/>
        <v>-1400</v>
      </c>
      <c r="F6" s="219"/>
      <c r="G6" s="221" t="s">
        <v>237</v>
      </c>
      <c r="H6" s="44">
        <v>2</v>
      </c>
      <c r="I6" s="60">
        <v>475</v>
      </c>
      <c r="J6" s="60">
        <f t="shared" si="9"/>
        <v>950</v>
      </c>
    </row>
    <row r="7">
      <c r="A7" s="222"/>
      <c r="B7" s="223"/>
      <c r="C7" s="223"/>
      <c r="D7" s="224"/>
      <c r="E7" s="225" t="s">
        <v>238</v>
      </c>
      <c r="F7" s="219"/>
      <c r="G7" s="64"/>
      <c r="H7" s="44">
        <v>2</v>
      </c>
      <c r="I7" s="60">
        <v>500</v>
      </c>
      <c r="J7" s="60">
        <f t="shared" si="9"/>
        <v>1000</v>
      </c>
      <c r="S7" s="36"/>
    </row>
    <row r="8" outlineLevel="1">
      <c r="B8" s="226" t="s">
        <v>239</v>
      </c>
      <c r="C8" s="227">
        <v>2</v>
      </c>
      <c r="D8" s="226">
        <v>-1580</v>
      </c>
      <c r="E8" s="226">
        <f t="shared" si="8"/>
        <v>-3160</v>
      </c>
      <c r="F8" s="219"/>
      <c r="G8" s="221"/>
      <c r="H8" s="44">
        <v>1</v>
      </c>
      <c r="I8" s="60">
        <v>600</v>
      </c>
      <c r="J8" s="60">
        <f t="shared" si="9"/>
        <v>600</v>
      </c>
      <c r="S8" s="228"/>
    </row>
    <row r="9" outlineLevel="1">
      <c r="B9" s="226" t="s">
        <v>240</v>
      </c>
      <c r="C9" s="227">
        <v>5</v>
      </c>
      <c r="D9" s="226">
        <v>-1210</v>
      </c>
      <c r="E9" s="226">
        <f t="shared" si="8"/>
        <v>-6050</v>
      </c>
      <c r="F9" s="219"/>
      <c r="G9" s="229" t="s">
        <v>241</v>
      </c>
      <c r="H9" s="19">
        <v>8</v>
      </c>
      <c r="I9" s="230">
        <v>125</v>
      </c>
      <c r="J9" s="60">
        <f t="shared" si="9"/>
        <v>1000</v>
      </c>
      <c r="K9">
        <v>750</v>
      </c>
      <c r="S9" s="228"/>
    </row>
    <row r="10" outlineLevel="1">
      <c r="B10" s="226" t="s">
        <v>242</v>
      </c>
      <c r="C10" s="227">
        <v>5</v>
      </c>
      <c r="D10" s="226">
        <v>-1180</v>
      </c>
      <c r="E10" s="226">
        <f t="shared" ref="E10:E46" si="10">MMULT(C10,D10)</f>
        <v>-5900</v>
      </c>
      <c r="F10" s="219"/>
      <c r="G10" s="231"/>
      <c r="H10" s="19">
        <v>17</v>
      </c>
      <c r="I10" s="230">
        <v>120</v>
      </c>
      <c r="J10" s="60">
        <f t="shared" ref="J10:J12" si="11">MMULT(H10,I10)</f>
        <v>2040</v>
      </c>
    </row>
    <row r="11" outlineLevel="1">
      <c r="B11" s="226" t="s">
        <v>243</v>
      </c>
      <c r="C11" s="227">
        <v>1</v>
      </c>
      <c r="D11" s="226">
        <v>-1200</v>
      </c>
      <c r="E11" s="226">
        <f t="shared" si="10"/>
        <v>-1200</v>
      </c>
      <c r="F11" s="219"/>
      <c r="G11" s="231"/>
      <c r="H11" s="4">
        <v>101</v>
      </c>
      <c r="I11" s="220">
        <v>130</v>
      </c>
      <c r="J11" s="60">
        <f t="shared" si="11"/>
        <v>13130</v>
      </c>
    </row>
    <row r="12" outlineLevel="1">
      <c r="B12" s="226" t="s">
        <v>244</v>
      </c>
      <c r="C12" s="227">
        <v>3</v>
      </c>
      <c r="D12" s="226">
        <v>-850</v>
      </c>
      <c r="E12" s="226">
        <f t="shared" si="10"/>
        <v>-2550</v>
      </c>
      <c r="F12" s="219"/>
      <c r="H12" s="44">
        <v>45</v>
      </c>
      <c r="I12" s="60">
        <v>150</v>
      </c>
      <c r="J12" s="60">
        <f t="shared" si="11"/>
        <v>6750</v>
      </c>
    </row>
    <row r="13" outlineLevel="1">
      <c r="B13" s="226" t="s">
        <v>245</v>
      </c>
      <c r="C13" s="227">
        <v>4</v>
      </c>
      <c r="D13" s="226">
        <v>-840</v>
      </c>
      <c r="E13" s="226">
        <f t="shared" si="10"/>
        <v>-3360</v>
      </c>
      <c r="F13" s="219"/>
      <c r="G13" s="78" t="s">
        <v>246</v>
      </c>
      <c r="H13" s="44"/>
      <c r="I13" s="44"/>
      <c r="J13" s="60">
        <v>35637</v>
      </c>
    </row>
    <row r="14" outlineLevel="1">
      <c r="B14" s="226" t="s">
        <v>247</v>
      </c>
      <c r="C14" s="227">
        <v>8</v>
      </c>
      <c r="D14" s="226">
        <v>-1030</v>
      </c>
      <c r="E14" s="226">
        <f t="shared" si="10"/>
        <v>-8240</v>
      </c>
      <c r="F14" s="219"/>
      <c r="G14" s="78"/>
      <c r="H14" s="44"/>
      <c r="I14" s="44"/>
      <c r="J14" s="60"/>
      <c r="P14" s="36"/>
    </row>
    <row r="15" outlineLevel="1">
      <c r="B15" s="226" t="s">
        <v>248</v>
      </c>
      <c r="C15" s="227">
        <v>2</v>
      </c>
      <c r="D15" s="226">
        <v>-1270</v>
      </c>
      <c r="E15" s="226">
        <f t="shared" si="10"/>
        <v>-2540</v>
      </c>
      <c r="F15" s="219" t="s">
        <v>228</v>
      </c>
      <c r="G15" s="44"/>
      <c r="H15" s="44"/>
      <c r="I15" s="44"/>
      <c r="J15" s="44"/>
    </row>
    <row r="16" outlineLevel="1">
      <c r="B16" s="226" t="s">
        <v>249</v>
      </c>
      <c r="C16" s="227">
        <v>3</v>
      </c>
      <c r="D16" s="226">
        <v>-865.73000000000002</v>
      </c>
      <c r="E16" s="226">
        <f t="shared" si="10"/>
        <v>-2597.1900000000001</v>
      </c>
      <c r="F16" s="219"/>
      <c r="G16" s="44"/>
      <c r="H16" s="44"/>
      <c r="I16" s="44"/>
      <c r="J16" s="44"/>
    </row>
    <row r="17">
      <c r="A17" s="222"/>
      <c r="B17" s="223"/>
      <c r="C17" s="232"/>
      <c r="D17" s="224"/>
      <c r="E17" s="225" t="s">
        <v>250</v>
      </c>
      <c r="F17" s="219"/>
      <c r="G17" s="44"/>
      <c r="H17" s="44"/>
      <c r="I17" s="44"/>
      <c r="J17" s="44"/>
    </row>
    <row r="18" hidden="1" outlineLevel="1">
      <c r="B18" s="226" t="s">
        <v>251</v>
      </c>
      <c r="C18" s="227">
        <v>1</v>
      </c>
      <c r="D18" s="226">
        <v>-200</v>
      </c>
      <c r="E18" s="226">
        <f t="shared" si="10"/>
        <v>-200</v>
      </c>
      <c r="F18" s="219"/>
      <c r="G18" s="95"/>
      <c r="H18" s="233"/>
      <c r="I18" s="44"/>
      <c r="J18" s="44"/>
    </row>
    <row r="19" hidden="1" outlineLevel="1">
      <c r="B19" s="226" t="s">
        <v>252</v>
      </c>
      <c r="C19" s="227">
        <v>1</v>
      </c>
      <c r="D19" s="226">
        <v>-129</v>
      </c>
      <c r="E19" s="226">
        <f t="shared" si="10"/>
        <v>-129</v>
      </c>
      <c r="F19" s="219"/>
      <c r="G19" s="44"/>
      <c r="H19" s="44"/>
      <c r="I19" s="44"/>
      <c r="J19" s="44"/>
    </row>
    <row r="20" hidden="1" outlineLevel="1">
      <c r="B20" s="226" t="s">
        <v>253</v>
      </c>
      <c r="C20" s="227">
        <v>1</v>
      </c>
      <c r="D20" s="226">
        <v>-1400</v>
      </c>
      <c r="E20" s="226">
        <f t="shared" si="10"/>
        <v>-1400</v>
      </c>
      <c r="F20" s="219"/>
      <c r="G20" s="44"/>
      <c r="H20" s="44"/>
      <c r="I20" s="44"/>
      <c r="J20" s="44"/>
    </row>
    <row r="21" s="72" customFormat="1" hidden="1" outlineLevel="1">
      <c r="B21" s="226" t="s">
        <v>254</v>
      </c>
      <c r="C21" s="227">
        <v>1</v>
      </c>
      <c r="D21" s="226">
        <v>-355</v>
      </c>
      <c r="E21" s="226">
        <f t="shared" si="10"/>
        <v>-355</v>
      </c>
      <c r="F21" s="219"/>
      <c r="G21" s="44"/>
      <c r="H21" s="44"/>
      <c r="I21" s="44"/>
      <c r="J21" s="44"/>
    </row>
    <row r="22" s="72" customFormat="1" hidden="1" outlineLevel="1">
      <c r="B22" s="226" t="s">
        <v>255</v>
      </c>
      <c r="C22" s="227">
        <v>5</v>
      </c>
      <c r="D22" s="226">
        <v>-17</v>
      </c>
      <c r="E22" s="226">
        <f t="shared" si="10"/>
        <v>-85</v>
      </c>
      <c r="F22" s="219"/>
      <c r="G22" s="78"/>
      <c r="H22" s="78"/>
      <c r="I22" s="78"/>
      <c r="J22" s="78"/>
    </row>
    <row r="23" s="72" customFormat="1" hidden="1" outlineLevel="1">
      <c r="B23" s="226" t="s">
        <v>256</v>
      </c>
      <c r="C23" s="227">
        <v>1</v>
      </c>
      <c r="D23" s="226">
        <v>-398</v>
      </c>
      <c r="E23" s="226">
        <f t="shared" si="10"/>
        <v>-398</v>
      </c>
      <c r="F23" s="219"/>
      <c r="G23" s="78"/>
      <c r="H23" s="78"/>
      <c r="I23" s="78"/>
      <c r="J23" s="78"/>
    </row>
    <row r="24" s="72" customFormat="1" hidden="1" outlineLevel="1">
      <c r="B24" s="226" t="s">
        <v>257</v>
      </c>
      <c r="C24" s="227">
        <v>1</v>
      </c>
      <c r="D24" s="226">
        <v>-148</v>
      </c>
      <c r="E24" s="226">
        <f t="shared" si="10"/>
        <v>-148</v>
      </c>
      <c r="F24" s="219"/>
      <c r="G24" s="78"/>
      <c r="H24" s="78"/>
      <c r="I24" s="78"/>
      <c r="J24" s="78"/>
    </row>
    <row r="25" s="72" customFormat="1" hidden="1" outlineLevel="1">
      <c r="B25" s="226" t="s">
        <v>258</v>
      </c>
      <c r="C25" s="227">
        <v>2</v>
      </c>
      <c r="D25" s="226">
        <v>-598</v>
      </c>
      <c r="E25" s="226">
        <f t="shared" si="10"/>
        <v>-1196</v>
      </c>
      <c r="F25" s="219"/>
      <c r="G25" s="78"/>
      <c r="H25" s="78"/>
      <c r="I25" s="78"/>
      <c r="J25" s="78"/>
    </row>
    <row r="26" s="72" customFormat="1" hidden="1" outlineLevel="1">
      <c r="B26" s="226" t="s">
        <v>259</v>
      </c>
      <c r="C26" s="227">
        <v>1</v>
      </c>
      <c r="D26" s="226">
        <v>-650</v>
      </c>
      <c r="E26" s="226">
        <f t="shared" si="10"/>
        <v>-650</v>
      </c>
      <c r="F26" s="219"/>
      <c r="G26" s="78"/>
      <c r="H26" s="78"/>
      <c r="I26" s="78"/>
      <c r="J26" s="78"/>
    </row>
    <row r="27" s="72" customFormat="1" collapsed="1">
      <c r="A27" s="234"/>
      <c r="B27" s="235"/>
      <c r="C27" s="236"/>
      <c r="D27" s="237"/>
      <c r="E27" s="225" t="s">
        <v>260</v>
      </c>
      <c r="F27" s="219"/>
      <c r="G27" s="78"/>
      <c r="H27" s="78"/>
      <c r="I27" s="78"/>
      <c r="J27" s="78"/>
    </row>
    <row r="28" s="72" customFormat="1" hidden="1" outlineLevel="1">
      <c r="B28" s="216" t="s">
        <v>261</v>
      </c>
      <c r="C28" s="238">
        <v>8</v>
      </c>
      <c r="D28" s="218">
        <v>-550</v>
      </c>
      <c r="E28" s="218">
        <f t="shared" si="10"/>
        <v>-4400</v>
      </c>
      <c r="F28" s="219"/>
      <c r="G28" s="78"/>
      <c r="H28" s="78"/>
      <c r="I28" s="78"/>
      <c r="J28" s="78"/>
    </row>
    <row r="29" s="72" customFormat="1" hidden="1" outlineLevel="1">
      <c r="B29" s="216" t="s">
        <v>262</v>
      </c>
      <c r="C29" s="238">
        <v>8</v>
      </c>
      <c r="D29" s="218">
        <v>-550</v>
      </c>
      <c r="E29" s="218">
        <f t="shared" si="10"/>
        <v>-4400</v>
      </c>
      <c r="F29" s="219"/>
      <c r="G29" s="78"/>
      <c r="H29" s="78"/>
      <c r="I29" s="78"/>
      <c r="J29" s="78"/>
    </row>
    <row r="30" s="72" customFormat="1" collapsed="1">
      <c r="A30" s="234"/>
      <c r="B30" s="235"/>
      <c r="C30" s="236"/>
      <c r="D30" s="237"/>
      <c r="E30" s="225" t="s">
        <v>263</v>
      </c>
      <c r="F30" s="219"/>
      <c r="G30" s="78"/>
      <c r="H30" s="78"/>
      <c r="I30" s="78"/>
      <c r="J30" s="78"/>
    </row>
    <row r="31" s="72" customFormat="1" hidden="1" outlineLevel="1">
      <c r="B31" s="226" t="s">
        <v>264</v>
      </c>
      <c r="C31" s="227">
        <v>1</v>
      </c>
      <c r="D31" s="226">
        <v>-83</v>
      </c>
      <c r="E31" s="226">
        <f t="shared" si="10"/>
        <v>-83</v>
      </c>
      <c r="F31" s="219"/>
      <c r="G31" s="78"/>
      <c r="H31" s="78"/>
      <c r="I31" s="78"/>
      <c r="J31" s="78"/>
    </row>
    <row r="32" s="72" customFormat="1" hidden="1" outlineLevel="1">
      <c r="B32" s="226" t="s">
        <v>265</v>
      </c>
      <c r="C32" s="227">
        <v>1</v>
      </c>
      <c r="D32" s="226">
        <v>-200</v>
      </c>
      <c r="E32" s="226">
        <f t="shared" si="10"/>
        <v>-200</v>
      </c>
      <c r="F32" s="219" t="s">
        <v>228</v>
      </c>
      <c r="G32" s="78"/>
      <c r="H32" s="78"/>
      <c r="I32" s="78"/>
      <c r="J32" s="78"/>
    </row>
    <row r="33" s="72" customFormat="1" hidden="1" outlineLevel="1">
      <c r="B33" s="226" t="s">
        <v>266</v>
      </c>
      <c r="C33" s="227">
        <v>1</v>
      </c>
      <c r="D33" s="226">
        <v>-25</v>
      </c>
      <c r="E33" s="226">
        <f t="shared" si="10"/>
        <v>-25</v>
      </c>
      <c r="F33" s="219"/>
      <c r="G33" s="78"/>
      <c r="H33" s="78"/>
      <c r="I33" s="78"/>
      <c r="J33" s="78"/>
    </row>
    <row r="34" s="72" customFormat="1" hidden="1" outlineLevel="1">
      <c r="B34" s="226" t="s">
        <v>267</v>
      </c>
      <c r="C34" s="227">
        <v>2</v>
      </c>
      <c r="D34" s="226">
        <v>-81</v>
      </c>
      <c r="E34" s="226">
        <f t="shared" si="10"/>
        <v>-162</v>
      </c>
      <c r="F34" s="219"/>
      <c r="G34" s="78"/>
      <c r="H34" s="78"/>
      <c r="I34" s="78"/>
      <c r="J34" s="78"/>
    </row>
    <row r="35" s="72" customFormat="1" hidden="1" outlineLevel="1">
      <c r="B35" s="226" t="s">
        <v>268</v>
      </c>
      <c r="C35" s="227">
        <v>1</v>
      </c>
      <c r="D35" s="226">
        <v>-115</v>
      </c>
      <c r="E35" s="226">
        <f t="shared" si="10"/>
        <v>-115</v>
      </c>
      <c r="F35" s="219"/>
      <c r="G35" s="78"/>
      <c r="H35" s="78"/>
      <c r="I35" s="78"/>
      <c r="J35" s="78"/>
    </row>
    <row r="36" s="72" customFormat="1" hidden="1" outlineLevel="1">
      <c r="B36" s="226" t="s">
        <v>269</v>
      </c>
      <c r="C36" s="227">
        <v>3.5</v>
      </c>
      <c r="D36" s="226">
        <v>-26</v>
      </c>
      <c r="E36" s="226">
        <f t="shared" si="10"/>
        <v>-91</v>
      </c>
      <c r="F36" s="219"/>
      <c r="G36" s="78"/>
      <c r="H36" s="78"/>
      <c r="I36" s="78"/>
      <c r="J36" s="78"/>
    </row>
    <row r="37" s="72" customFormat="1" hidden="1" outlineLevel="1">
      <c r="B37" s="226" t="s">
        <v>270</v>
      </c>
      <c r="C37" s="227">
        <v>1</v>
      </c>
      <c r="D37" s="226">
        <v>-174.59999999999999</v>
      </c>
      <c r="E37" s="226">
        <f t="shared" si="10"/>
        <v>-174.59999999999999</v>
      </c>
      <c r="F37" s="219"/>
      <c r="G37" s="78"/>
      <c r="H37" s="78"/>
      <c r="I37" s="78"/>
      <c r="J37" s="78"/>
    </row>
    <row r="38" s="72" customFormat="1" hidden="1" outlineLevel="1">
      <c r="B38" s="226" t="s">
        <v>271</v>
      </c>
      <c r="C38" s="227">
        <v>1</v>
      </c>
      <c r="D38" s="226">
        <v>-34.920000000000002</v>
      </c>
      <c r="E38" s="226">
        <f t="shared" si="10"/>
        <v>-34.920000000000002</v>
      </c>
      <c r="F38" s="219"/>
      <c r="G38" s="78"/>
      <c r="H38" s="78"/>
      <c r="I38" s="78"/>
      <c r="J38" s="78"/>
    </row>
    <row r="39" s="72" customFormat="1" hidden="1" outlineLevel="1">
      <c r="B39" s="226" t="s">
        <v>272</v>
      </c>
      <c r="C39" s="227">
        <v>1</v>
      </c>
      <c r="D39" s="226">
        <v>-41.899999999999999</v>
      </c>
      <c r="E39" s="226">
        <f t="shared" si="10"/>
        <v>-41.899999999999999</v>
      </c>
      <c r="F39" s="219"/>
      <c r="G39" s="78"/>
      <c r="H39" s="78"/>
      <c r="I39" s="78"/>
      <c r="J39" s="78"/>
    </row>
    <row r="40" s="72" customFormat="1" collapsed="1">
      <c r="A40" s="234"/>
      <c r="B40" s="235"/>
      <c r="C40" s="236"/>
      <c r="D40" s="237"/>
      <c r="E40" s="225" t="s">
        <v>273</v>
      </c>
      <c r="F40" s="219"/>
      <c r="G40" s="78"/>
      <c r="H40" s="78"/>
      <c r="I40" s="78"/>
      <c r="J40" s="78"/>
    </row>
    <row r="41" s="72" customFormat="1" outlineLevel="1">
      <c r="B41" s="226" t="s">
        <v>215</v>
      </c>
      <c r="C41" s="227">
        <v>1</v>
      </c>
      <c r="D41" s="226">
        <v>-500</v>
      </c>
      <c r="E41" s="226">
        <f t="shared" si="10"/>
        <v>-500</v>
      </c>
      <c r="F41" s="219"/>
      <c r="G41" s="78"/>
      <c r="H41" s="78"/>
      <c r="I41" s="78"/>
      <c r="J41" s="78"/>
    </row>
    <row r="42" s="72" customFormat="1" outlineLevel="1">
      <c r="B42" s="226" t="s">
        <v>274</v>
      </c>
      <c r="C42" s="227">
        <v>2</v>
      </c>
      <c r="D42" s="226">
        <v>-344</v>
      </c>
      <c r="E42" s="226">
        <f t="shared" si="10"/>
        <v>-688</v>
      </c>
      <c r="F42" s="219"/>
      <c r="G42" s="78"/>
      <c r="H42" s="78"/>
      <c r="I42" s="78"/>
      <c r="J42" s="78"/>
    </row>
    <row r="43" s="72" customFormat="1" outlineLevel="1">
      <c r="B43" s="226" t="s">
        <v>275</v>
      </c>
      <c r="C43" s="227">
        <v>5</v>
      </c>
      <c r="D43" s="226">
        <v>-380</v>
      </c>
      <c r="E43" s="226">
        <f t="shared" si="10"/>
        <v>-1900</v>
      </c>
      <c r="F43" s="219"/>
      <c r="G43" s="78"/>
      <c r="H43" s="78"/>
      <c r="I43" s="78"/>
      <c r="J43" s="78"/>
    </row>
    <row r="44" s="72" customFormat="1" outlineLevel="1">
      <c r="B44" s="226" t="s">
        <v>276</v>
      </c>
      <c r="C44" s="227">
        <v>1</v>
      </c>
      <c r="D44" s="226">
        <v>-600</v>
      </c>
      <c r="E44" s="226">
        <f t="shared" si="10"/>
        <v>-600</v>
      </c>
      <c r="F44" s="219"/>
      <c r="G44" s="78"/>
      <c r="H44" s="78"/>
      <c r="I44" s="78"/>
      <c r="J44" s="78"/>
    </row>
    <row r="45" s="72" customFormat="1" outlineLevel="1">
      <c r="B45" s="226" t="s">
        <v>277</v>
      </c>
      <c r="C45" s="227">
        <v>2</v>
      </c>
      <c r="D45" s="226">
        <v>-200</v>
      </c>
      <c r="E45" s="226">
        <f t="shared" si="10"/>
        <v>-400</v>
      </c>
      <c r="F45" s="219"/>
      <c r="G45" s="78"/>
      <c r="H45" s="78"/>
      <c r="I45" s="78"/>
      <c r="J45" s="78"/>
    </row>
    <row r="46" s="72" customFormat="1" outlineLevel="1">
      <c r="B46" s="239" t="s">
        <v>278</v>
      </c>
      <c r="C46" s="227">
        <v>1</v>
      </c>
      <c r="D46" s="226">
        <v>-320</v>
      </c>
      <c r="E46" s="226">
        <f t="shared" si="10"/>
        <v>-320</v>
      </c>
      <c r="F46" s="219"/>
      <c r="G46" s="78"/>
      <c r="H46" s="78"/>
      <c r="I46" s="78"/>
      <c r="J46" s="78"/>
    </row>
    <row r="47" s="72" customFormat="1">
      <c r="A47" s="234"/>
      <c r="B47" s="223"/>
      <c r="C47" s="223"/>
      <c r="D47" s="224"/>
      <c r="E47" s="225" t="s">
        <v>279</v>
      </c>
      <c r="F47" s="219"/>
      <c r="G47" s="78"/>
      <c r="H47" s="78"/>
      <c r="I47" s="78"/>
      <c r="J47" s="78"/>
    </row>
    <row r="48" s="72" customFormat="1">
      <c r="B48" s="78"/>
      <c r="C48" s="78"/>
      <c r="D48" s="78"/>
      <c r="E48" s="78"/>
      <c r="F48" s="219"/>
      <c r="G48" s="78"/>
      <c r="H48" s="78"/>
      <c r="I48" s="78"/>
      <c r="J48" s="78"/>
    </row>
    <row r="49">
      <c r="B49" s="44"/>
      <c r="C49" s="44"/>
      <c r="D49" s="44"/>
      <c r="E49" s="44"/>
      <c r="F49" s="219"/>
      <c r="G49" s="78"/>
      <c r="H49" s="78"/>
      <c r="I49" s="78"/>
      <c r="J49" s="78"/>
    </row>
    <row r="50">
      <c r="B50" s="44"/>
      <c r="C50" s="44"/>
      <c r="D50" s="44"/>
      <c r="E50" s="240">
        <f>SUM(E4:E48)</f>
        <v>-57883.610000000001</v>
      </c>
      <c r="F50" s="219"/>
      <c r="G50" s="78"/>
      <c r="H50" s="44"/>
      <c r="I50" s="44"/>
      <c r="J50" s="241">
        <f>SUM(J4:J22)</f>
        <v>62907</v>
      </c>
    </row>
    <row r="51">
      <c r="B51" s="44"/>
      <c r="C51" s="44"/>
      <c r="D51" s="44"/>
      <c r="E51" s="44"/>
      <c r="F51" s="242"/>
      <c r="G51" s="44"/>
      <c r="H51" s="44"/>
      <c r="I51" s="44"/>
      <c r="J51" s="44"/>
    </row>
    <row r="52">
      <c r="B52" s="44"/>
      <c r="C52" s="44"/>
      <c r="D52" s="44"/>
      <c r="E52" s="44"/>
      <c r="F52" s="242"/>
      <c r="G52" s="44"/>
      <c r="H52" s="44"/>
      <c r="I52" s="44"/>
      <c r="J52" s="44"/>
    </row>
    <row r="53">
      <c r="B53" s="44"/>
      <c r="C53" s="44"/>
      <c r="D53" s="44"/>
      <c r="E53" s="44"/>
      <c r="F53" s="242"/>
      <c r="G53" s="44"/>
      <c r="H53" s="44"/>
      <c r="I53" s="44"/>
      <c r="J53" s="44"/>
    </row>
    <row r="54">
      <c r="B54" s="44"/>
      <c r="C54" s="44"/>
      <c r="D54" s="44"/>
      <c r="E54" s="44"/>
      <c r="F54" s="242"/>
      <c r="G54" s="44"/>
      <c r="H54" s="44"/>
      <c r="I54" s="44"/>
      <c r="J54" s="44"/>
    </row>
    <row r="55">
      <c r="B55" s="44"/>
      <c r="C55" s="44"/>
      <c r="D55" s="44"/>
      <c r="E55" s="44"/>
      <c r="F55" s="242"/>
      <c r="G55" s="44"/>
      <c r="H55" s="44"/>
      <c r="I55" s="44"/>
      <c r="J55" s="44"/>
    </row>
    <row r="56">
      <c r="B56" s="44"/>
      <c r="C56" s="44"/>
      <c r="D56" s="44"/>
      <c r="E56" s="44"/>
      <c r="F56" s="242"/>
      <c r="G56" s="44"/>
      <c r="H56" s="44"/>
      <c r="I56" s="44"/>
      <c r="J56" s="44"/>
    </row>
    <row r="57">
      <c r="B57" s="44"/>
      <c r="C57" s="44"/>
      <c r="D57" s="44"/>
      <c r="E57" s="44"/>
      <c r="F57" s="242"/>
      <c r="G57" s="44"/>
      <c r="H57" s="44"/>
      <c r="I57" s="44"/>
      <c r="J57" s="44"/>
    </row>
    <row r="58" ht="14.25">
      <c r="B58" s="44"/>
      <c r="C58" s="44"/>
      <c r="D58" s="44"/>
      <c r="E58" s="44"/>
      <c r="F58" s="242"/>
      <c r="G58" s="44"/>
      <c r="H58" s="44"/>
      <c r="I58" s="44"/>
      <c r="J58" s="44"/>
    </row>
    <row r="59">
      <c r="B59" s="44"/>
      <c r="C59" s="44"/>
      <c r="D59" s="44"/>
      <c r="E59" s="44"/>
      <c r="F59" s="243" t="s">
        <v>228</v>
      </c>
      <c r="G59" s="44"/>
      <c r="H59" s="44"/>
      <c r="I59" s="44"/>
      <c r="J59" s="44"/>
    </row>
    <row r="60" ht="14.25">
      <c r="B60" s="244" t="s">
        <v>280</v>
      </c>
      <c r="C60" s="245">
        <f>SUM(E50,J50)</f>
        <v>5023.3899999999994</v>
      </c>
      <c r="D60" s="246"/>
      <c r="E60" s="246"/>
      <c r="F60" s="246"/>
      <c r="G60" s="246"/>
      <c r="H60" s="246"/>
      <c r="I60" s="246"/>
      <c r="J60" s="247"/>
    </row>
    <row r="61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</sheetData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25"/>
  <cols>
    <col customWidth="1" min="2" max="2" width="11.7109375"/>
    <col customWidth="1" min="3" max="3" width="11.57421875"/>
    <col customWidth="1" min="4" max="4" width="16.140625"/>
    <col customWidth="1" min="5" max="5" width="13.8515625"/>
  </cols>
  <sheetData>
    <row r="2" ht="14.25">
      <c r="B2" s="248"/>
      <c r="C2" s="249" t="s">
        <v>206</v>
      </c>
      <c r="D2" s="250" t="s">
        <v>207</v>
      </c>
      <c r="E2" s="251"/>
    </row>
    <row r="3" ht="14.25">
      <c r="B3" s="248"/>
      <c r="C3" s="249"/>
      <c r="D3" s="250"/>
      <c r="E3" s="251"/>
    </row>
    <row r="4" ht="14.25">
      <c r="B4" s="19" t="s">
        <v>1</v>
      </c>
      <c r="C4" s="19" t="s">
        <v>209</v>
      </c>
      <c r="D4" s="19" t="s">
        <v>135</v>
      </c>
      <c r="E4" s="19" t="s">
        <v>7</v>
      </c>
    </row>
    <row r="5" ht="14.25">
      <c r="B5" s="19">
        <v>40</v>
      </c>
      <c r="C5" s="19">
        <v>380</v>
      </c>
      <c r="D5" s="19">
        <v>2.738</v>
      </c>
      <c r="E5" s="19">
        <f t="shared" ref="E5:E7" si="12">PRODUCT(B5,C5,D5)</f>
        <v>41617.599999999999</v>
      </c>
    </row>
    <row r="6" ht="14.25">
      <c r="B6" s="19"/>
      <c r="C6" s="19"/>
      <c r="D6" s="252"/>
      <c r="E6" s="19">
        <f t="shared" si="12"/>
        <v>0</v>
      </c>
    </row>
    <row r="7" ht="14.25">
      <c r="B7" s="19"/>
      <c r="C7" s="19"/>
      <c r="D7" s="19"/>
      <c r="E7" s="19">
        <f t="shared" si="12"/>
        <v>0</v>
      </c>
    </row>
    <row r="8" ht="14.25">
      <c r="B8" s="19"/>
      <c r="C8" s="19"/>
      <c r="D8" s="19"/>
      <c r="E8" s="19"/>
    </row>
    <row r="9" ht="14.25">
      <c r="B9" s="19"/>
      <c r="C9" s="19"/>
      <c r="D9" s="19"/>
      <c r="E9" s="19"/>
    </row>
    <row r="10" ht="14.25">
      <c r="B10" s="253"/>
      <c r="C10" s="253"/>
      <c r="D10" s="204" t="s">
        <v>28</v>
      </c>
      <c r="E10" s="4">
        <f>SUM(E5:E9)</f>
        <v>41617.599999999999</v>
      </c>
    </row>
    <row r="11" ht="14.25">
      <c r="B11" s="254"/>
      <c r="C11" s="254"/>
      <c r="D11" s="254"/>
      <c r="E11" s="254"/>
    </row>
    <row r="12" ht="14.25">
      <c r="B12" s="254"/>
      <c r="C12" s="254"/>
      <c r="D12" s="254"/>
      <c r="E12" s="254"/>
    </row>
    <row r="13" ht="14.25">
      <c r="B13" s="254"/>
      <c r="C13" s="254"/>
      <c r="D13" t="s">
        <v>217</v>
      </c>
      <c r="E13" s="255">
        <f>SUM(E29,E10)</f>
        <v>22483.009999999998</v>
      </c>
    </row>
    <row r="14" ht="14.25">
      <c r="B14" s="254"/>
      <c r="C14" s="254"/>
      <c r="D14" s="254"/>
      <c r="E14" s="254"/>
    </row>
    <row r="15" ht="14.25">
      <c r="B15" s="256"/>
      <c r="C15" s="256"/>
      <c r="D15" s="256"/>
      <c r="E15" s="256"/>
    </row>
    <row r="16" ht="14.25">
      <c r="B16" s="257"/>
      <c r="C16" s="257" t="s">
        <v>218</v>
      </c>
      <c r="D16" s="257" t="s">
        <v>219</v>
      </c>
      <c r="E16" s="257"/>
    </row>
    <row r="17" ht="14.25">
      <c r="B17" s="258"/>
      <c r="C17" s="258"/>
      <c r="D17" s="258"/>
      <c r="E17" s="258"/>
    </row>
    <row r="18" ht="14.25">
      <c r="B18" s="19" t="s">
        <v>219</v>
      </c>
      <c r="C18" s="19" t="s">
        <v>1</v>
      </c>
      <c r="D18" s="19" t="s">
        <v>130</v>
      </c>
      <c r="E18" s="19" t="s">
        <v>7</v>
      </c>
    </row>
    <row r="19" ht="14.25">
      <c r="B19" s="19" t="s">
        <v>137</v>
      </c>
      <c r="C19" s="19">
        <v>50</v>
      </c>
      <c r="D19" s="19">
        <v>-60</v>
      </c>
      <c r="E19" s="19">
        <f>MMULT(C19,D19)</f>
        <v>-3000</v>
      </c>
    </row>
    <row r="20" ht="14.25">
      <c r="B20" s="19"/>
      <c r="C20" s="19"/>
      <c r="D20" s="19"/>
      <c r="E20" s="19"/>
    </row>
    <row r="21" ht="14.25">
      <c r="B21" s="19" t="s">
        <v>149</v>
      </c>
      <c r="C21" s="19">
        <v>2</v>
      </c>
      <c r="D21" s="19">
        <v>-650</v>
      </c>
      <c r="E21" s="19">
        <f t="shared" ref="E21:E26" si="13">MMULT(C21,D21)</f>
        <v>-1300</v>
      </c>
    </row>
    <row r="22" ht="14.25">
      <c r="B22" s="19" t="s">
        <v>150</v>
      </c>
      <c r="C22" s="19">
        <v>3</v>
      </c>
      <c r="D22" s="19">
        <v>-1410</v>
      </c>
      <c r="E22" s="19">
        <f t="shared" si="13"/>
        <v>-4230</v>
      </c>
    </row>
    <row r="23" ht="14.25">
      <c r="B23" s="19" t="s">
        <v>151</v>
      </c>
      <c r="C23" s="19">
        <v>3</v>
      </c>
      <c r="D23" s="19">
        <v>-1001.53</v>
      </c>
      <c r="E23" s="19">
        <f t="shared" si="13"/>
        <v>-3004.5900000000001</v>
      </c>
    </row>
    <row r="24" ht="14.25">
      <c r="B24" s="19" t="s">
        <v>281</v>
      </c>
      <c r="C24" s="19">
        <v>5</v>
      </c>
      <c r="D24" s="19">
        <v>-1280</v>
      </c>
      <c r="E24" s="19">
        <f t="shared" si="13"/>
        <v>-6400</v>
      </c>
    </row>
    <row r="25" ht="14.25">
      <c r="B25" s="19" t="s">
        <v>282</v>
      </c>
      <c r="C25" s="19">
        <v>1</v>
      </c>
      <c r="D25" s="19">
        <v>-900</v>
      </c>
      <c r="E25" s="19">
        <f t="shared" si="13"/>
        <v>-900</v>
      </c>
    </row>
    <row r="26" ht="14.25">
      <c r="B26" s="19" t="s">
        <v>283</v>
      </c>
      <c r="C26" s="19">
        <v>2</v>
      </c>
      <c r="D26" s="19">
        <v>-150</v>
      </c>
      <c r="E26" s="19">
        <f t="shared" si="13"/>
        <v>-300</v>
      </c>
    </row>
    <row r="27" ht="14.25">
      <c r="B27" s="19"/>
      <c r="C27" s="19"/>
      <c r="D27" s="19"/>
      <c r="E27" s="19"/>
    </row>
    <row r="28" ht="14.25">
      <c r="B28" s="19"/>
      <c r="C28" s="19"/>
      <c r="D28" s="19"/>
      <c r="E28" s="19"/>
    </row>
    <row r="29" ht="14.25">
      <c r="B29" s="253"/>
      <c r="C29" s="253"/>
      <c r="D29" s="204" t="s">
        <v>28</v>
      </c>
      <c r="E29" s="4">
        <f>SUM(E19:E28)</f>
        <v>-19134.59</v>
      </c>
    </row>
  </sheetData>
  <printOptions headings="0" gridLines="0"/>
  <pageMargins left="0.70078740157480324" right="0.70078740157480324" top="0.75196850393700787" bottom="0.75196850393700787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Дизайнер 2</dc:creator>
  <cp:lastModifiedBy>Юрий Кравец</cp:lastModifiedBy>
  <cp:revision>134</cp:revision>
  <dcterms:created xsi:type="dcterms:W3CDTF">2015-06-05T18:19:34Z</dcterms:created>
  <dcterms:modified xsi:type="dcterms:W3CDTF">2023-11-05T15:19:15Z</dcterms:modified>
</cp:coreProperties>
</file>